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yzambrano\Desktop\"/>
    </mc:Choice>
  </mc:AlternateContent>
  <xr:revisionPtr revIDLastSave="0" documentId="8_{7E59199E-D261-4862-B450-1E73782D93A2}" xr6:coauthVersionLast="47" xr6:coauthVersionMax="47" xr10:uidLastSave="{00000000-0000-0000-0000-000000000000}"/>
  <bookViews>
    <workbookView xWindow="-120" yWindow="-120" windowWidth="29040" windowHeight="15720" firstSheet="1" activeTab="1" xr2:uid="{00000000-000D-0000-FFFF-FFFF00000000}"/>
  </bookViews>
  <sheets>
    <sheet name="Estrategias y Metas PND " sheetId="11" state="hidden" r:id="rId1"/>
    <sheet name="Avances a 31 dic 2023" sheetId="13" r:id="rId2"/>
    <sheet name="Hoja1" sheetId="12" state="hidden" r:id="rId3"/>
  </sheets>
  <externalReferences>
    <externalReference r:id="rId4"/>
  </externalReferences>
  <definedNames>
    <definedName name="_xlnm.Print_Area" localSheetId="1">'Avances a 31 dic 2023'!$A$1:$AE$93</definedName>
    <definedName name="CONDICION">#REF!</definedName>
    <definedName name="FGFG">[1]Observaciones!#REF!</definedName>
    <definedName name="Lista_años">#REF!</definedName>
    <definedName name="Meses">#REF!</definedName>
    <definedName name="Seccion">#REF!</definedName>
  </definedNames>
  <calcPr calcId="191029"/>
</workbook>
</file>

<file path=xl/calcChain.xml><?xml version="1.0" encoding="utf-8"?>
<calcChain xmlns="http://schemas.openxmlformats.org/spreadsheetml/2006/main">
  <c r="AB20" i="13" l="1"/>
  <c r="AB21" i="13"/>
  <c r="AB22" i="13"/>
  <c r="Y33" i="13" l="1"/>
  <c r="X33" i="13"/>
  <c r="AB14" i="13"/>
  <c r="AB26" i="13"/>
  <c r="S14" i="13" l="1"/>
  <c r="Y23" i="13"/>
  <c r="L23" i="13"/>
  <c r="X23" i="13"/>
  <c r="R45" i="13" l="1"/>
  <c r="T14" i="13"/>
  <c r="Y62" i="13"/>
  <c r="X62" i="13"/>
  <c r="L62" i="13"/>
  <c r="AB61" i="13"/>
  <c r="V61" i="13"/>
  <c r="U61" i="13"/>
  <c r="T61" i="13"/>
  <c r="AB60" i="13"/>
  <c r="V60" i="13"/>
  <c r="AB59" i="13"/>
  <c r="W59" i="13"/>
  <c r="T59" i="13"/>
  <c r="V59" i="13"/>
  <c r="AB58" i="13"/>
  <c r="W58" i="13"/>
  <c r="V58" i="13"/>
  <c r="Y55" i="13"/>
  <c r="X55" i="13"/>
  <c r="L55" i="13"/>
  <c r="AB54" i="13"/>
  <c r="W54" i="13"/>
  <c r="V54" i="13"/>
  <c r="T54" i="13"/>
  <c r="U54" i="13"/>
  <c r="AB53" i="13"/>
  <c r="W53" i="13"/>
  <c r="V53" i="13"/>
  <c r="U53" i="13"/>
  <c r="T53" i="13"/>
  <c r="AB52" i="13"/>
  <c r="U52" i="13"/>
  <c r="AB51" i="13"/>
  <c r="V51" i="13"/>
  <c r="W51" i="13"/>
  <c r="Y44" i="13"/>
  <c r="X44" i="13"/>
  <c r="X45" i="13" s="1"/>
  <c r="L44" i="13"/>
  <c r="AB43" i="13"/>
  <c r="W43" i="13"/>
  <c r="V43" i="13"/>
  <c r="U43" i="13"/>
  <c r="T43" i="13"/>
  <c r="AB42" i="13"/>
  <c r="W42" i="13"/>
  <c r="V42" i="13"/>
  <c r="U42" i="13"/>
  <c r="T42" i="13"/>
  <c r="AB41" i="13"/>
  <c r="W41" i="13"/>
  <c r="V41" i="13"/>
  <c r="U41" i="13"/>
  <c r="T41" i="13"/>
  <c r="AB40" i="13"/>
  <c r="W40" i="13"/>
  <c r="V40" i="13"/>
  <c r="U40" i="13"/>
  <c r="T40" i="13"/>
  <c r="AB39" i="13"/>
  <c r="W39" i="13"/>
  <c r="V39" i="13"/>
  <c r="U39" i="13"/>
  <c r="T39" i="13"/>
  <c r="AB38" i="13"/>
  <c r="W38" i="13"/>
  <c r="V38" i="13"/>
  <c r="U38" i="13"/>
  <c r="T38" i="13"/>
  <c r="AB37" i="13"/>
  <c r="W37" i="13"/>
  <c r="V37" i="13"/>
  <c r="U37" i="13"/>
  <c r="T37" i="13"/>
  <c r="AB36" i="13"/>
  <c r="W36" i="13"/>
  <c r="V36" i="13"/>
  <c r="U36" i="13"/>
  <c r="T36" i="13"/>
  <c r="S36" i="13"/>
  <c r="L33" i="13"/>
  <c r="AB32" i="13"/>
  <c r="W32" i="13"/>
  <c r="V32" i="13"/>
  <c r="U32" i="13"/>
  <c r="T32" i="13"/>
  <c r="AB31" i="13"/>
  <c r="W31" i="13"/>
  <c r="V31" i="13"/>
  <c r="U31" i="13"/>
  <c r="T31" i="13"/>
  <c r="AB30" i="13"/>
  <c r="W30" i="13"/>
  <c r="V30" i="13"/>
  <c r="U30" i="13"/>
  <c r="T30" i="13"/>
  <c r="AB29" i="13"/>
  <c r="W29" i="13"/>
  <c r="AB28" i="13"/>
  <c r="W28" i="13"/>
  <c r="V28" i="13"/>
  <c r="U28" i="13"/>
  <c r="T28" i="13"/>
  <c r="AB27" i="13"/>
  <c r="T27" i="13"/>
  <c r="T26" i="13"/>
  <c r="W22" i="13"/>
  <c r="V22" i="13"/>
  <c r="U22" i="13"/>
  <c r="T22" i="13"/>
  <c r="W21" i="13"/>
  <c r="V21" i="13"/>
  <c r="U21" i="13"/>
  <c r="T21" i="13"/>
  <c r="W20" i="13"/>
  <c r="V20" i="13"/>
  <c r="U20" i="13"/>
  <c r="T20" i="13"/>
  <c r="AB19" i="13"/>
  <c r="W19" i="13"/>
  <c r="V19" i="13"/>
  <c r="U19" i="13"/>
  <c r="T19" i="13"/>
  <c r="AB18" i="13"/>
  <c r="W18" i="13"/>
  <c r="V18" i="13"/>
  <c r="U18" i="13"/>
  <c r="T18" i="13"/>
  <c r="AB17" i="13"/>
  <c r="W17" i="13"/>
  <c r="V17" i="13"/>
  <c r="U17" i="13"/>
  <c r="T17" i="13"/>
  <c r="AB16" i="13"/>
  <c r="W16" i="13"/>
  <c r="V16" i="13"/>
  <c r="U16" i="13"/>
  <c r="T16" i="13"/>
  <c r="AB15" i="13"/>
  <c r="W15" i="13"/>
  <c r="V15" i="13"/>
  <c r="U15" i="13"/>
  <c r="T15" i="13"/>
  <c r="W14" i="13"/>
  <c r="V14" i="13"/>
  <c r="U14" i="13"/>
  <c r="AB23" i="13" l="1"/>
  <c r="Y63" i="13"/>
  <c r="X63" i="13"/>
  <c r="Y45" i="13"/>
  <c r="AB62" i="13"/>
  <c r="AB55" i="13"/>
  <c r="AB44" i="13"/>
  <c r="AB33" i="13"/>
  <c r="V62" i="13"/>
  <c r="U44" i="13"/>
  <c r="T44" i="13"/>
  <c r="V44" i="13"/>
  <c r="W44" i="13"/>
  <c r="V23" i="13"/>
  <c r="W23" i="13"/>
  <c r="T23" i="13"/>
  <c r="U23" i="13"/>
  <c r="T60" i="13"/>
  <c r="S26" i="13"/>
  <c r="S45" i="13" s="1"/>
  <c r="U27" i="13"/>
  <c r="T52" i="13"/>
  <c r="U60" i="13"/>
  <c r="W61" i="13"/>
  <c r="U26" i="13"/>
  <c r="W27" i="13"/>
  <c r="T29" i="13"/>
  <c r="T33" i="13" s="1"/>
  <c r="T51" i="13"/>
  <c r="V52" i="13"/>
  <c r="V55" i="13" s="1"/>
  <c r="S58" i="13"/>
  <c r="U59" i="13"/>
  <c r="W60" i="13"/>
  <c r="R63" i="13"/>
  <c r="S51" i="13"/>
  <c r="V26" i="13"/>
  <c r="U29" i="13"/>
  <c r="U51" i="13"/>
  <c r="U55" i="13" s="1"/>
  <c r="W52" i="13"/>
  <c r="W55" i="13" s="1"/>
  <c r="T58" i="13"/>
  <c r="V27" i="13"/>
  <c r="W26" i="13"/>
  <c r="V29" i="13"/>
  <c r="U58" i="13"/>
  <c r="W33" i="13" l="1"/>
  <c r="U62" i="13"/>
  <c r="W62" i="13"/>
  <c r="T62" i="13"/>
  <c r="V33" i="13"/>
  <c r="T55" i="13"/>
  <c r="S63" i="13"/>
  <c r="U3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Enrique Jimenez Guacaneme</author>
    <author>Claudia Patricia Carvajal Diosa</author>
    <author>Dorian Alberto Muñoz Rodas</author>
    <author>cpcarvajal</author>
    <author>TOSHIBA</author>
    <author>Ricardo Andres Rodriguez Morales</author>
  </authors>
  <commentList>
    <comment ref="B8" authorId="0" shapeId="0" xr:uid="{00000000-0006-0000-0100-000001000000}">
      <text>
        <r>
          <rPr>
            <b/>
            <sz val="11"/>
            <color indexed="81"/>
            <rFont val="Tahoma"/>
            <family val="2"/>
          </rPr>
          <t>OAP-MADS: Anote el nombre completo del Instituto de Investigación Ambiental</t>
        </r>
      </text>
    </comment>
    <comment ref="B9" authorId="0" shapeId="0" xr:uid="{00000000-0006-0000-0100-000002000000}">
      <text>
        <r>
          <rPr>
            <b/>
            <sz val="11"/>
            <color indexed="81"/>
            <rFont val="Tahoma"/>
            <family val="2"/>
          </rPr>
          <t>OAP-MADS: El nombre debe coincidir con el titulo del proyecto registrado en el SUIFP.</t>
        </r>
        <r>
          <rPr>
            <sz val="9"/>
            <color indexed="81"/>
            <rFont val="Tahoma"/>
            <family val="2"/>
          </rPr>
          <t xml:space="preserve">
</t>
        </r>
      </text>
    </comment>
    <comment ref="B10" authorId="1" shapeId="0" xr:uid="{00000000-0006-0000-0100-000003000000}">
      <text>
        <r>
          <rPr>
            <b/>
            <sz val="11"/>
            <color indexed="81"/>
            <rFont val="Tahoma"/>
            <family val="2"/>
          </rPr>
          <t>OAP - MADS:</t>
        </r>
        <r>
          <rPr>
            <sz val="11"/>
            <color indexed="81"/>
            <rFont val="Tahoma"/>
            <family val="2"/>
          </rPr>
          <t xml:space="preserve">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2014.
</t>
        </r>
      </text>
    </comment>
    <comment ref="AD11" authorId="2" shapeId="0" xr:uid="{00000000-0006-0000-0100-00000400000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B12" authorId="0" shapeId="0" xr:uid="{00000000-0006-0000-0100-00000500000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12" authorId="0" shapeId="0" xr:uid="{00000000-0006-0000-0100-00000600000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12" authorId="0" shapeId="0" xr:uid="{00000000-0006-0000-0100-00000700000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12" authorId="0" shapeId="0" xr:uid="{00000000-0006-0000-0100-000008000000}">
      <text>
        <r>
          <rPr>
            <b/>
            <sz val="11"/>
            <color indexed="81"/>
            <rFont val="Tahoma"/>
            <family val="2"/>
          </rPr>
          <t>OAP MADS: Enuncie la Meta:</t>
        </r>
        <r>
          <rPr>
            <sz val="11"/>
            <color indexed="81"/>
            <rFont val="Tahoma"/>
            <family val="2"/>
          </rPr>
          <t xml:space="preserve"> Ver bases del PND Capitulo crecimiento verde, estrategias nacionales y regionales
</t>
        </r>
      </text>
    </comment>
    <comment ref="F12" authorId="0" shapeId="0" xr:uid="{00000000-0006-0000-0100-00000900000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G12" authorId="3" shapeId="0" xr:uid="{00000000-0006-0000-0100-00000A000000}">
      <text>
        <r>
          <rPr>
            <b/>
            <sz val="11"/>
            <color indexed="81"/>
            <rFont val="Tahoma"/>
            <family val="2"/>
          </rPr>
          <t>OAP - MADS:
Identifique cual es el producto que le permite alcanzar el objetivo específico.</t>
        </r>
        <r>
          <rPr>
            <sz val="9"/>
            <color indexed="81"/>
            <rFont val="Tahoma"/>
            <family val="2"/>
          </rPr>
          <t xml:space="preserve">
 </t>
        </r>
      </text>
    </comment>
    <comment ref="H12" authorId="3" shapeId="0" xr:uid="{00000000-0006-0000-0100-00000B00000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I12" authorId="3" shapeId="0" xr:uid="{00000000-0006-0000-0100-00000C00000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12" authorId="0" shapeId="0" xr:uid="{00000000-0006-0000-0100-00000D00000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L12" authorId="4" shapeId="0" xr:uid="{00000000-0006-0000-0100-00000E000000}">
      <text>
        <r>
          <rPr>
            <b/>
            <sz val="9"/>
            <color indexed="81"/>
            <rFont val="Tahoma"/>
            <family val="2"/>
          </rPr>
          <t>OAP MADS:</t>
        </r>
        <r>
          <rPr>
            <sz val="9"/>
            <color indexed="81"/>
            <rFont val="Tahoma"/>
            <family val="2"/>
          </rPr>
          <t xml:space="preserve">
Qué tanto contribuye la actividad a la consecución del objetivo. La sumatoria debe ser 100% para el objetivo</t>
        </r>
      </text>
    </comment>
    <comment ref="M12" authorId="0" shapeId="0" xr:uid="{00000000-0006-0000-0100-00000F00000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N12" authorId="2" shapeId="0" xr:uid="{00000000-0006-0000-0100-000010000000}">
      <text>
        <r>
          <rPr>
            <sz val="9"/>
            <color indexed="81"/>
            <rFont val="Tahoma"/>
            <family val="2"/>
          </rPr>
          <t xml:space="preserve">
DESCRIBA EL PORCENTAJE DE AVANCE ESTIMADO RELACIONADO CON LOS SUBPRODUCTOS A ENTREGAR EN ESTE TRIMESTRE. 
DEBE SER ACUMULADO HASTA LLEGAR AL 100%
</t>
        </r>
      </text>
    </comment>
    <comment ref="O12" authorId="2" shapeId="0" xr:uid="{00000000-0006-0000-0100-000011000000}">
      <text>
        <r>
          <rPr>
            <sz val="9"/>
            <color indexed="81"/>
            <rFont val="Tahoma"/>
            <family val="2"/>
          </rPr>
          <t xml:space="preserve">DESCRIBA EL PORCENTA JE DE AVANCE ESTIMADO RELACIONADO CON LOS SUBPRODUCTOS A ENTREGAR EN ESTE TRIMESTRE. DEBE SER ACUMULADO HASTA LLEGAR AL 100%
</t>
        </r>
      </text>
    </comment>
    <comment ref="P12" authorId="2" shapeId="0" xr:uid="{00000000-0006-0000-0100-000012000000}">
      <text>
        <r>
          <rPr>
            <sz val="9"/>
            <color indexed="81"/>
            <rFont val="Tahoma"/>
            <family val="2"/>
          </rPr>
          <t xml:space="preserve">DESCRIBA EL PORCENTA JE DE AVANCE ESTIMADO RELACIONADO CON LOS SUBPRODUCTOS A ENTREGAR EN ESTE TRIMESTRE. DEBE SER ACUMULADO HASTA LLEGAR AL 100%
</t>
        </r>
      </text>
    </comment>
    <comment ref="Q12" authorId="2" shapeId="0" xr:uid="{00000000-0006-0000-0100-000013000000}">
      <text>
        <r>
          <rPr>
            <sz val="9"/>
            <color indexed="81"/>
            <rFont val="Tahoma"/>
            <family val="2"/>
          </rPr>
          <t xml:space="preserve">DESCRIBA EL PORCENTA JE DE AVANCE ESTIMADO RELACIONADO CON LOS SUBPRODUCTOS A ENTREGAR EN ESTE TRIMESTRE. DEBE SER ACUMULADO HASTA LLEGAR AL 100%
</t>
        </r>
      </text>
    </comment>
    <comment ref="T12" authorId="4" shapeId="0" xr:uid="{00000000-0006-0000-0100-000014000000}">
      <text>
        <r>
          <rPr>
            <b/>
            <sz val="9"/>
            <color indexed="81"/>
            <rFont val="Tahoma"/>
            <family val="2"/>
          </rPr>
          <t>OAP MADS:</t>
        </r>
        <r>
          <rPr>
            <sz val="9"/>
            <color indexed="81"/>
            <rFont val="Tahoma"/>
            <family val="2"/>
          </rPr>
          <t xml:space="preserve">
Valor del presupuesto programado para la actividad en el trimestre (ACUMULADO)</t>
        </r>
      </text>
    </comment>
    <comment ref="Z12" authorId="0" shapeId="0" xr:uid="{00000000-0006-0000-0100-000015000000}">
      <text>
        <r>
          <rPr>
            <b/>
            <sz val="9"/>
            <color indexed="81"/>
            <rFont val="Tahoma"/>
            <family val="2"/>
          </rPr>
          <t xml:space="preserve">OAP - MADS: </t>
        </r>
        <r>
          <rPr>
            <sz val="11"/>
            <color indexed="81"/>
            <rFont val="Tahoma"/>
            <family val="2"/>
          </rPr>
          <t>Reporte el % de avance de la actividad acumulado  para este  trimestre con respecto al porcentaje de avance estimado que se había programado   en las columnas de REFERENTES DE SEGUIMIENTO</t>
        </r>
        <r>
          <rPr>
            <sz val="9"/>
            <color indexed="81"/>
            <rFont val="Tahoma"/>
            <family val="2"/>
          </rPr>
          <t xml:space="preserve">
</t>
        </r>
        <r>
          <rPr>
            <sz val="11"/>
            <color indexed="81"/>
            <rFont val="Tahoma"/>
            <family val="2"/>
          </rPr>
          <t>Este % es acumulado en cada trimestre y debe ser coherente frente a los subproductos y productos que se plantearon entregar . Su valor va de 0 a 100</t>
        </r>
      </text>
    </comment>
    <comment ref="AA12" authorId="2" shapeId="0" xr:uid="{00000000-0006-0000-0100-000016000000}">
      <text>
        <r>
          <rPr>
            <b/>
            <sz val="9"/>
            <color indexed="81"/>
            <rFont val="Tahoma"/>
            <family val="2"/>
          </rPr>
          <t>Relacione el avance para el indicador de producto y describa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12" authorId="2" shapeId="0" xr:uid="{00000000-0006-0000-0100-000017000000}">
      <text>
        <r>
          <rPr>
            <b/>
            <sz val="9"/>
            <color indexed="81"/>
            <rFont val="Tahoma"/>
            <family val="2"/>
          </rPr>
          <t>Porcentaje acumulado total de la contribución de cada actividad a la consecución del objetivo</t>
        </r>
      </text>
    </comment>
    <comment ref="AC12" authorId="2" shapeId="0" xr:uid="{00000000-0006-0000-0100-00001800000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R13" authorId="0" shapeId="0" xr:uid="{00000000-0006-0000-0100-000019000000}">
      <text>
        <r>
          <rPr>
            <sz val="11"/>
            <color indexed="81"/>
            <rFont val="Tahoma"/>
            <family val="2"/>
          </rPr>
          <t>OAP-MADS: Se identifica el valor por cada una de las actividades.</t>
        </r>
      </text>
    </comment>
    <comment ref="S13" authorId="0" shapeId="0" xr:uid="{00000000-0006-0000-0100-00001A000000}">
      <text>
        <r>
          <rPr>
            <sz val="11"/>
            <color indexed="81"/>
            <rFont val="Tahoma"/>
            <family val="2"/>
          </rPr>
          <t>OAP-MADS: Se identifica el valor por cada objetivo- sumatoria de los valores de cada una de las actividades que correspondan al objetivo.</t>
        </r>
      </text>
    </comment>
    <comment ref="X13" authorId="0" shapeId="0" xr:uid="{00000000-0006-0000-0100-00001B00000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Y13" authorId="0" shapeId="0" xr:uid="{00000000-0006-0000-0100-00001C000000}">
      <text>
        <r>
          <rPr>
            <sz val="11"/>
            <color indexed="81"/>
            <rFont val="Tahoma"/>
            <family val="2"/>
          </rPr>
          <t>OAP-MADS: Escribir el valor realmente pagado por los anticipos, productos o servicios recibidos</t>
        </r>
        <r>
          <rPr>
            <sz val="9"/>
            <color indexed="81"/>
            <rFont val="Tahoma"/>
            <family val="2"/>
          </rPr>
          <t xml:space="preserve">
</t>
        </r>
      </text>
    </comment>
    <comment ref="B24" authorId="0" shapeId="0" xr:uid="{00000000-0006-0000-0100-00001D00000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24" authorId="0" shapeId="0" xr:uid="{00000000-0006-0000-0100-00001E00000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24" authorId="0" shapeId="0" xr:uid="{00000000-0006-0000-0100-00001F00000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24" authorId="0" shapeId="0" xr:uid="{00000000-0006-0000-0100-000020000000}">
      <text>
        <r>
          <rPr>
            <b/>
            <sz val="11"/>
            <color indexed="81"/>
            <rFont val="Tahoma"/>
            <family val="2"/>
          </rPr>
          <t>OAP MADS: Enuncie la Meta:</t>
        </r>
        <r>
          <rPr>
            <sz val="11"/>
            <color indexed="81"/>
            <rFont val="Tahoma"/>
            <family val="2"/>
          </rPr>
          <t xml:space="preserve"> Ver bases del PND Capitulo crecimiento verde, estrategias nacionales y regionales
</t>
        </r>
      </text>
    </comment>
    <comment ref="F24" authorId="0" shapeId="0" xr:uid="{00000000-0006-0000-0100-00002100000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G24" authorId="3" shapeId="0" xr:uid="{00000000-0006-0000-0100-000022000000}">
      <text>
        <r>
          <rPr>
            <b/>
            <sz val="11"/>
            <color indexed="81"/>
            <rFont val="Tahoma"/>
            <family val="2"/>
          </rPr>
          <t>OAP - MADS:
Identifique cual es el producto que le permite alcanzar el objetivo específico.</t>
        </r>
        <r>
          <rPr>
            <sz val="9"/>
            <color indexed="81"/>
            <rFont val="Tahoma"/>
            <family val="2"/>
          </rPr>
          <t xml:space="preserve">
 </t>
        </r>
      </text>
    </comment>
    <comment ref="H24" authorId="3" shapeId="0" xr:uid="{00000000-0006-0000-0100-00002300000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I24" authorId="3" shapeId="0" xr:uid="{00000000-0006-0000-0100-00002400000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24" authorId="0" shapeId="0" xr:uid="{00000000-0006-0000-0100-00002500000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L24" authorId="4" shapeId="0" xr:uid="{00000000-0006-0000-0100-000026000000}">
      <text>
        <r>
          <rPr>
            <b/>
            <sz val="9"/>
            <color indexed="81"/>
            <rFont val="Tahoma"/>
            <family val="2"/>
          </rPr>
          <t>OAP MADS:</t>
        </r>
        <r>
          <rPr>
            <sz val="9"/>
            <color indexed="81"/>
            <rFont val="Tahoma"/>
            <family val="2"/>
          </rPr>
          <t xml:space="preserve">
Qué tanto contribuye la actividad a la consecución del objetivo. La sumatoria debe ser 100% para el objetivo</t>
        </r>
      </text>
    </comment>
    <comment ref="M24" authorId="0" shapeId="0" xr:uid="{00000000-0006-0000-0100-00002700000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N24" authorId="2" shapeId="0" xr:uid="{00000000-0006-0000-0100-000028000000}">
      <text>
        <r>
          <rPr>
            <sz val="9"/>
            <color indexed="81"/>
            <rFont val="Tahoma"/>
            <family val="2"/>
          </rPr>
          <t xml:space="preserve">
DESCRIBA EL PORCENTAJE DE AVANCE ESTIMADO RELACIONADO CON LOS SUBPRODUCTOS A ENTREGAR EN ESTE TRIMESTRE. 
DEBE SER ACUMULADO HASTA LLEGAR AL 100%
</t>
        </r>
      </text>
    </comment>
    <comment ref="O24" authorId="2" shapeId="0" xr:uid="{00000000-0006-0000-0100-000029000000}">
      <text>
        <r>
          <rPr>
            <sz val="9"/>
            <color indexed="81"/>
            <rFont val="Tahoma"/>
            <family val="2"/>
          </rPr>
          <t xml:space="preserve">DESCRIBA EL PORCENTA JE DE AVANCE ESTIMADO RELACIONADO CON LOS SUBPRODUCTOS A ENTREGAR EN ESTE TRIMESTRE. DEBE SER ACUMULADO HASTA LLEGAR AL 100%
</t>
        </r>
      </text>
    </comment>
    <comment ref="P24" authorId="2" shapeId="0" xr:uid="{00000000-0006-0000-0100-00002A000000}">
      <text>
        <r>
          <rPr>
            <sz val="9"/>
            <color indexed="81"/>
            <rFont val="Tahoma"/>
            <family val="2"/>
          </rPr>
          <t xml:space="preserve">DESCRIBA EL PORCENTA JE DE AVANCE ESTIMADO RELACIONADO CON LOS SUBPRODUCTOS A ENTREGAR EN ESTE TRIMESTRE. DEBE SER ACUMULADO HASTA LLEGAR AL 100%
</t>
        </r>
      </text>
    </comment>
    <comment ref="Q24" authorId="2" shapeId="0" xr:uid="{00000000-0006-0000-0100-00002B000000}">
      <text>
        <r>
          <rPr>
            <sz val="9"/>
            <color indexed="81"/>
            <rFont val="Tahoma"/>
            <family val="2"/>
          </rPr>
          <t xml:space="preserve">DESCRIBA EL PORCENTA JE DE AVANCE ESTIMADO RELACIONADO CON LOS SUBPRODUCTOS A ENTREGAR EN ESTE TRIMESTRE. DEBE SER ACUMULADO HASTA LLEGAR AL 100%
</t>
        </r>
      </text>
    </comment>
    <comment ref="T24" authorId="4" shapeId="0" xr:uid="{00000000-0006-0000-0100-00002C000000}">
      <text>
        <r>
          <rPr>
            <b/>
            <sz val="9"/>
            <color indexed="81"/>
            <rFont val="Tahoma"/>
            <family val="2"/>
          </rPr>
          <t>OAP MADS:</t>
        </r>
        <r>
          <rPr>
            <sz val="9"/>
            <color indexed="81"/>
            <rFont val="Tahoma"/>
            <family val="2"/>
          </rPr>
          <t xml:space="preserve">
Valor del presupuesto programado para la actividad en el trimestre (ACUMULADO)</t>
        </r>
      </text>
    </comment>
    <comment ref="Z24" authorId="0" shapeId="0" xr:uid="{00000000-0006-0000-0100-00002D000000}">
      <text>
        <r>
          <rPr>
            <b/>
            <sz val="9"/>
            <color indexed="81"/>
            <rFont val="Tahoma"/>
            <family val="2"/>
          </rPr>
          <t xml:space="preserve">OAP - MADS: </t>
        </r>
        <r>
          <rPr>
            <sz val="11"/>
            <color indexed="81"/>
            <rFont val="Tahoma"/>
            <family val="2"/>
          </rPr>
          <t>Reporte el % de avance de la actividad acumulado  para este  trimestre con respecto al porcentaje de avance estimado que se había programado   en las columnas de REFERENTES DE SEGUIMIENTO</t>
        </r>
        <r>
          <rPr>
            <sz val="9"/>
            <color indexed="81"/>
            <rFont val="Tahoma"/>
            <family val="2"/>
          </rPr>
          <t xml:space="preserve">
</t>
        </r>
        <r>
          <rPr>
            <sz val="11"/>
            <color indexed="81"/>
            <rFont val="Tahoma"/>
            <family val="2"/>
          </rPr>
          <t>Este % es acumulado en cada trimestre y debe ser coherente frente a los subproductos y productos que se plantearon entregar . Su valor va de 0 a 100</t>
        </r>
      </text>
    </comment>
    <comment ref="AA24" authorId="2" shapeId="0" xr:uid="{00000000-0006-0000-0100-00002E000000}">
      <text>
        <r>
          <rPr>
            <b/>
            <sz val="9"/>
            <color indexed="81"/>
            <rFont val="Tahoma"/>
            <family val="2"/>
          </rPr>
          <t>Relacione el avance para el indicador de producto y describa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24" authorId="2" shapeId="0" xr:uid="{00000000-0006-0000-0100-00002F000000}">
      <text>
        <r>
          <rPr>
            <b/>
            <sz val="9"/>
            <color indexed="81"/>
            <rFont val="Tahoma"/>
            <family val="2"/>
          </rPr>
          <t>Porcentaje acumulado total de la contribución de cada actividad a la consecución del objetivo</t>
        </r>
      </text>
    </comment>
    <comment ref="AC24" authorId="2" shapeId="0" xr:uid="{00000000-0006-0000-0100-00003000000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AD24" authorId="2" shapeId="0" xr:uid="{00000000-0006-0000-0100-00003100000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r>
          <rPr>
            <sz val="9"/>
            <color indexed="81"/>
            <rFont val="Tahoma"/>
            <family val="2"/>
          </rPr>
          <t xml:space="preserve">
</t>
        </r>
      </text>
    </comment>
    <comment ref="R25" authorId="0" shapeId="0" xr:uid="{00000000-0006-0000-0100-000032000000}">
      <text>
        <r>
          <rPr>
            <sz val="11"/>
            <color indexed="81"/>
            <rFont val="Tahoma"/>
            <family val="2"/>
          </rPr>
          <t>OAP-MADS: Se identifica el valor por cada una de las actividades.</t>
        </r>
      </text>
    </comment>
    <comment ref="S25" authorId="0" shapeId="0" xr:uid="{00000000-0006-0000-0100-000033000000}">
      <text>
        <r>
          <rPr>
            <sz val="11"/>
            <color indexed="81"/>
            <rFont val="Tahoma"/>
            <family val="2"/>
          </rPr>
          <t>OAP-MADS: Se identifica el valor por cada objetivo- sumatoria de los valores de cada una de las actividades que correspondan al objetivo.</t>
        </r>
      </text>
    </comment>
    <comment ref="X25" authorId="0" shapeId="0" xr:uid="{00000000-0006-0000-0100-00003400000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Y25" authorId="0" shapeId="0" xr:uid="{00000000-0006-0000-0100-000035000000}">
      <text>
        <r>
          <rPr>
            <sz val="11"/>
            <color indexed="81"/>
            <rFont val="Tahoma"/>
            <family val="2"/>
          </rPr>
          <t>OPA-MADS: Escribir el valor realmente pagado por los anticipos, productos o servicios recibidos</t>
        </r>
        <r>
          <rPr>
            <sz val="9"/>
            <color indexed="81"/>
            <rFont val="Tahoma"/>
            <family val="2"/>
          </rPr>
          <t xml:space="preserve">
</t>
        </r>
      </text>
    </comment>
    <comment ref="AA28" authorId="5" shapeId="0" xr:uid="{00000000-0006-0000-0100-000036000000}">
      <text>
        <r>
          <rPr>
            <b/>
            <sz val="9"/>
            <color indexed="81"/>
            <rFont val="Tahoma"/>
            <family val="2"/>
          </rPr>
          <t>Ricardo Andres Rodriguez Morales:</t>
        </r>
        <r>
          <rPr>
            <sz val="9"/>
            <color indexed="81"/>
            <rFont val="Tahoma"/>
            <family val="2"/>
          </rPr>
          <t xml:space="preserve">
Cata, desde Octubre y Noviembre, este apartado le he reportado como "Se llevó a perfil de proyecto idea de trabajo en piscicultura en río Putumayo"; sin embargo, recuerdo que en un momento, después de estos reportes habías mencionado que esto no se debe reportar en este reporte (acciones-resultados de otros proyectos).
Lo que dejo acá, es lo que se reportó en octubre de 2023. (está bien así?)</t>
        </r>
      </text>
    </comment>
    <comment ref="B34" authorId="0" shapeId="0" xr:uid="{00000000-0006-0000-0100-00003700000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34" authorId="0" shapeId="0" xr:uid="{00000000-0006-0000-0100-00003800000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34" authorId="0" shapeId="0" xr:uid="{00000000-0006-0000-0100-00003900000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34" authorId="0" shapeId="0" xr:uid="{00000000-0006-0000-0100-00003A000000}">
      <text>
        <r>
          <rPr>
            <b/>
            <sz val="11"/>
            <color indexed="81"/>
            <rFont val="Tahoma"/>
            <family val="2"/>
          </rPr>
          <t>OAP MADS: Enuncie la Meta:</t>
        </r>
        <r>
          <rPr>
            <sz val="11"/>
            <color indexed="81"/>
            <rFont val="Tahoma"/>
            <family val="2"/>
          </rPr>
          <t xml:space="preserve"> Ver bases del PND Capitulo crecimiento verde, estrategias nacionales y regionales
</t>
        </r>
      </text>
    </comment>
    <comment ref="F34" authorId="0" shapeId="0" xr:uid="{00000000-0006-0000-0100-00003B00000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G34" authorId="3" shapeId="0" xr:uid="{00000000-0006-0000-0100-00003C000000}">
      <text>
        <r>
          <rPr>
            <b/>
            <sz val="11"/>
            <color indexed="81"/>
            <rFont val="Tahoma"/>
            <family val="2"/>
          </rPr>
          <t>OAP - MADS:
Identifique cual es el producto que le permite alcanzar el objetivo específico.</t>
        </r>
        <r>
          <rPr>
            <sz val="9"/>
            <color indexed="81"/>
            <rFont val="Tahoma"/>
            <family val="2"/>
          </rPr>
          <t xml:space="preserve">
 </t>
        </r>
      </text>
    </comment>
    <comment ref="H34" authorId="3" shapeId="0" xr:uid="{00000000-0006-0000-0100-00003D00000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I34" authorId="3" shapeId="0" xr:uid="{00000000-0006-0000-0100-00003E00000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34" authorId="0" shapeId="0" xr:uid="{00000000-0006-0000-0100-00003F00000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L34" authorId="4" shapeId="0" xr:uid="{00000000-0006-0000-0100-000040000000}">
      <text>
        <r>
          <rPr>
            <b/>
            <sz val="9"/>
            <color indexed="81"/>
            <rFont val="Tahoma"/>
            <family val="2"/>
          </rPr>
          <t>OAP MADS:</t>
        </r>
        <r>
          <rPr>
            <sz val="9"/>
            <color indexed="81"/>
            <rFont val="Tahoma"/>
            <family val="2"/>
          </rPr>
          <t xml:space="preserve">
Qué tanto contribuye la actividad a la consecución del objetivo. La sumatoria debe ser 100% para el objetivo</t>
        </r>
      </text>
    </comment>
    <comment ref="M34" authorId="0" shapeId="0" xr:uid="{00000000-0006-0000-0100-00004100000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N34" authorId="2" shapeId="0" xr:uid="{00000000-0006-0000-0100-000042000000}">
      <text>
        <r>
          <rPr>
            <sz val="9"/>
            <color indexed="81"/>
            <rFont val="Tahoma"/>
            <family val="2"/>
          </rPr>
          <t xml:space="preserve">
DESCRIBA EL PORCENTAJE DE AVANCE ESTIMADO RELACIONADO CON LOS SUBPRODUCTOS A ENTREGAR EN ESTE TRIMESTRE. 
DEBE SER ACUMULADO HASTA LLEGAR AL 100%
</t>
        </r>
      </text>
    </comment>
    <comment ref="O34" authorId="2" shapeId="0" xr:uid="{00000000-0006-0000-0100-000043000000}">
      <text>
        <r>
          <rPr>
            <sz val="9"/>
            <color indexed="81"/>
            <rFont val="Tahoma"/>
            <family val="2"/>
          </rPr>
          <t xml:space="preserve">DESCRIBA EL PORCENTA JE DE AVANCE ESTIMADO RELACIONADO CON LOS SUBPRODUCTOS A ENTREGAR EN ESTE TRIMESTRE. DEBE SER ACUMULADO HASTA LLEGAR AL 100%
</t>
        </r>
      </text>
    </comment>
    <comment ref="P34" authorId="2" shapeId="0" xr:uid="{00000000-0006-0000-0100-000044000000}">
      <text>
        <r>
          <rPr>
            <sz val="9"/>
            <color indexed="81"/>
            <rFont val="Tahoma"/>
            <family val="2"/>
          </rPr>
          <t xml:space="preserve">DESCRIBA EL PORCENTA JE DE AVANCE ESTIMADO RELACIONADO CON LOS SUBPRODUCTOS A ENTREGAR EN ESTE TRIMESTRE. DEBE SER ACUMULADO HASTA LLEGAR AL 100%
</t>
        </r>
      </text>
    </comment>
    <comment ref="Q34" authorId="2" shapeId="0" xr:uid="{00000000-0006-0000-0100-000045000000}">
      <text>
        <r>
          <rPr>
            <sz val="9"/>
            <color indexed="81"/>
            <rFont val="Tahoma"/>
            <family val="2"/>
          </rPr>
          <t xml:space="preserve">DESCRIBA EL PORCENTA JE DE AVANCE ESTIMADO RELACIONADO CON LOS SUBPRODUCTOS A ENTREGAR EN ESTE TRIMESTRE. DEBE SER ACUMULADO HASTA LLEGAR AL 100%
</t>
        </r>
      </text>
    </comment>
    <comment ref="T34" authorId="4" shapeId="0" xr:uid="{00000000-0006-0000-0100-000046000000}">
      <text>
        <r>
          <rPr>
            <b/>
            <sz val="9"/>
            <color indexed="81"/>
            <rFont val="Tahoma"/>
            <family val="2"/>
          </rPr>
          <t>OAP MADS:</t>
        </r>
        <r>
          <rPr>
            <sz val="9"/>
            <color indexed="81"/>
            <rFont val="Tahoma"/>
            <family val="2"/>
          </rPr>
          <t xml:space="preserve">
Valor del presupuesto programado para la actividad en el trimestre (ACUMULADO)</t>
        </r>
      </text>
    </comment>
    <comment ref="Z34" authorId="0" shapeId="0" xr:uid="{00000000-0006-0000-0100-000047000000}">
      <text>
        <r>
          <rPr>
            <b/>
            <sz val="9"/>
            <color indexed="81"/>
            <rFont val="Tahoma"/>
            <family val="2"/>
          </rPr>
          <t xml:space="preserve">OAP - MADS: </t>
        </r>
        <r>
          <rPr>
            <sz val="11"/>
            <color indexed="81"/>
            <rFont val="Tahoma"/>
            <family val="2"/>
          </rPr>
          <t>Reporte el % de avance de la actividad acumulado  para este  trimestre con respecto al porcentaje de avance estimado que se había programado   en las columnas de REFERENTES DE SEGUIMIENTO</t>
        </r>
        <r>
          <rPr>
            <sz val="9"/>
            <color indexed="81"/>
            <rFont val="Tahoma"/>
            <family val="2"/>
          </rPr>
          <t xml:space="preserve">
</t>
        </r>
        <r>
          <rPr>
            <sz val="11"/>
            <color indexed="81"/>
            <rFont val="Tahoma"/>
            <family val="2"/>
          </rPr>
          <t>Este % es acumulado en cada trimestre y debe ser coherente frente a los subproductos y productos que se plantearon entregar . Su valor va de 0 a 100</t>
        </r>
      </text>
    </comment>
    <comment ref="AA34" authorId="2" shapeId="0" xr:uid="{00000000-0006-0000-0100-000048000000}">
      <text>
        <r>
          <rPr>
            <b/>
            <sz val="9"/>
            <color indexed="81"/>
            <rFont val="Tahoma"/>
            <family val="2"/>
          </rPr>
          <t>Relacione el avance para el indicador de producto y describa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34" authorId="2" shapeId="0" xr:uid="{00000000-0006-0000-0100-000049000000}">
      <text>
        <r>
          <rPr>
            <b/>
            <sz val="9"/>
            <color indexed="81"/>
            <rFont val="Tahoma"/>
            <family val="2"/>
          </rPr>
          <t>Porcentaje acumulado total de la contribución de cada actividad a la consecución del objetivo</t>
        </r>
      </text>
    </comment>
    <comment ref="AC34" authorId="2" shapeId="0" xr:uid="{00000000-0006-0000-0100-00004A00000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AD34" authorId="2" shapeId="0" xr:uid="{00000000-0006-0000-0100-00004B00000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r>
          <rPr>
            <sz val="9"/>
            <color indexed="81"/>
            <rFont val="Tahoma"/>
            <family val="2"/>
          </rPr>
          <t xml:space="preserve">
</t>
        </r>
      </text>
    </comment>
    <comment ref="R35" authorId="0" shapeId="0" xr:uid="{00000000-0006-0000-0100-00004C000000}">
      <text>
        <r>
          <rPr>
            <sz val="11"/>
            <color indexed="81"/>
            <rFont val="Tahoma"/>
            <family val="2"/>
          </rPr>
          <t>OAP-MADS: Se identifica el valor por cada una de las actividades.</t>
        </r>
      </text>
    </comment>
    <comment ref="S35" authorId="0" shapeId="0" xr:uid="{00000000-0006-0000-0100-00004D000000}">
      <text>
        <r>
          <rPr>
            <sz val="11"/>
            <color indexed="81"/>
            <rFont val="Tahoma"/>
            <family val="2"/>
          </rPr>
          <t>OAP-MADS: Se identifica el valor por cada objetivo- sumatoria de los valores de cada una de las actividades que correspondan al objetivo.</t>
        </r>
      </text>
    </comment>
    <comment ref="X35" authorId="0" shapeId="0" xr:uid="{00000000-0006-0000-0100-00004E00000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Y35" authorId="0" shapeId="0" xr:uid="{00000000-0006-0000-0100-00004F000000}">
      <text>
        <r>
          <rPr>
            <sz val="11"/>
            <color indexed="81"/>
            <rFont val="Tahoma"/>
            <family val="2"/>
          </rPr>
          <t>OPA-MADS: Escribir el valor realmente pagado por los anticipos, productos o servicios recibidos</t>
        </r>
        <r>
          <rPr>
            <sz val="9"/>
            <color indexed="81"/>
            <rFont val="Tahoma"/>
            <family val="2"/>
          </rPr>
          <t xml:space="preserve">
</t>
        </r>
      </text>
    </comment>
    <comment ref="B46" authorId="0" shapeId="0" xr:uid="{00000000-0006-0000-0100-000050000000}">
      <text>
        <r>
          <rPr>
            <b/>
            <sz val="11"/>
            <color indexed="81"/>
            <rFont val="Tahoma"/>
            <family val="2"/>
          </rPr>
          <t>OAP-MADS: El nombre debe coincidir con el titulo del proyecto registrado en el SUIFP.</t>
        </r>
        <r>
          <rPr>
            <sz val="9"/>
            <color indexed="81"/>
            <rFont val="Tahoma"/>
            <family val="2"/>
          </rPr>
          <t xml:space="preserve">
</t>
        </r>
      </text>
    </comment>
    <comment ref="B47" authorId="1" shapeId="0" xr:uid="{00000000-0006-0000-0100-000051000000}">
      <text>
        <r>
          <rPr>
            <b/>
            <sz val="11"/>
            <color indexed="81"/>
            <rFont val="Tahoma"/>
            <family val="2"/>
          </rPr>
          <t>OAP - MADS:</t>
        </r>
        <r>
          <rPr>
            <sz val="11"/>
            <color indexed="81"/>
            <rFont val="Tahoma"/>
            <family val="2"/>
          </rPr>
          <t xml:space="preserve">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2014.
</t>
        </r>
      </text>
    </comment>
    <comment ref="AD48" authorId="2" shapeId="0" xr:uid="{00000000-0006-0000-0100-00005200000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B49" authorId="0" shapeId="0" xr:uid="{00000000-0006-0000-0100-00005300000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49" authorId="0" shapeId="0" xr:uid="{00000000-0006-0000-0100-00005400000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49" authorId="0" shapeId="0" xr:uid="{00000000-0006-0000-0100-00005500000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49" authorId="0" shapeId="0" xr:uid="{00000000-0006-0000-0100-000056000000}">
      <text>
        <r>
          <rPr>
            <b/>
            <sz val="11"/>
            <color indexed="81"/>
            <rFont val="Tahoma"/>
            <family val="2"/>
          </rPr>
          <t>OAP MADS: Enuncie la Meta:</t>
        </r>
        <r>
          <rPr>
            <sz val="11"/>
            <color indexed="81"/>
            <rFont val="Tahoma"/>
            <family val="2"/>
          </rPr>
          <t xml:space="preserve"> Ver bases del PND Capitulo crecimiento verde, estrategias nacionales y regionales
</t>
        </r>
      </text>
    </comment>
    <comment ref="F49" authorId="0" shapeId="0" xr:uid="{00000000-0006-0000-0100-00005700000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G49" authorId="3" shapeId="0" xr:uid="{00000000-0006-0000-0100-000058000000}">
      <text>
        <r>
          <rPr>
            <b/>
            <sz val="11"/>
            <color indexed="81"/>
            <rFont val="Tahoma"/>
            <family val="2"/>
          </rPr>
          <t>OAP - MADS:
Identifique cual es el producto que le permite alcanzar el objetivo específico.</t>
        </r>
        <r>
          <rPr>
            <sz val="9"/>
            <color indexed="81"/>
            <rFont val="Tahoma"/>
            <family val="2"/>
          </rPr>
          <t xml:space="preserve">
 </t>
        </r>
      </text>
    </comment>
    <comment ref="H49" authorId="3" shapeId="0" xr:uid="{00000000-0006-0000-0100-00005900000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I49" authorId="3" shapeId="0" xr:uid="{00000000-0006-0000-0100-00005A00000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49" authorId="0" shapeId="0" xr:uid="{00000000-0006-0000-0100-00005B00000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L49" authorId="4" shapeId="0" xr:uid="{00000000-0006-0000-0100-00005C000000}">
      <text>
        <r>
          <rPr>
            <b/>
            <sz val="9"/>
            <color indexed="81"/>
            <rFont val="Tahoma"/>
            <family val="2"/>
          </rPr>
          <t>OAP MADS:</t>
        </r>
        <r>
          <rPr>
            <sz val="9"/>
            <color indexed="81"/>
            <rFont val="Tahoma"/>
            <family val="2"/>
          </rPr>
          <t xml:space="preserve">
Qué tanto contribuye la actividad a la consecución del objetivo. La sumatoria debe ser 100% para el objetivo</t>
        </r>
      </text>
    </comment>
    <comment ref="M49" authorId="0" shapeId="0" xr:uid="{00000000-0006-0000-0100-00005D00000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N49" authorId="2" shapeId="0" xr:uid="{00000000-0006-0000-0100-00005E000000}">
      <text>
        <r>
          <rPr>
            <sz val="9"/>
            <color indexed="81"/>
            <rFont val="Tahoma"/>
            <family val="2"/>
          </rPr>
          <t xml:space="preserve">
DESCRIBA EL PORCENTAJE DE AVANCE ESTIMADO RELACIONADO CON LOS SUBPRODUCTOS A ENTREGAR EN ESTE TRIMESTRE. 
DEBE SER ACUMULADO HASTA LLEGAR AL 100%
</t>
        </r>
      </text>
    </comment>
    <comment ref="O49" authorId="2" shapeId="0" xr:uid="{00000000-0006-0000-0100-00005F000000}">
      <text>
        <r>
          <rPr>
            <sz val="9"/>
            <color indexed="81"/>
            <rFont val="Tahoma"/>
            <family val="2"/>
          </rPr>
          <t xml:space="preserve">DESCRIBA EL PORCENTA JE DE AVANCE ESTIMADO RELACIONADO CON LOS SUBPRODUCTOS A ENTREGAR EN ESTE TRIMESTRE. DEBE SER ACUMULADO HASTA LLEGAR AL 100%
</t>
        </r>
      </text>
    </comment>
    <comment ref="P49" authorId="2" shapeId="0" xr:uid="{00000000-0006-0000-0100-000060000000}">
      <text>
        <r>
          <rPr>
            <sz val="9"/>
            <color indexed="81"/>
            <rFont val="Tahoma"/>
            <family val="2"/>
          </rPr>
          <t xml:space="preserve">DESCRIBA EL PORCENTA JE DE AVANCE ESTIMADO RELACIONADO CON LOS SUBPRODUCTOS A ENTREGAR EN ESTE TRIMESTRE. DEBE SER ACUMULADO HASTA LLEGAR AL 100%
</t>
        </r>
      </text>
    </comment>
    <comment ref="Q49" authorId="2" shapeId="0" xr:uid="{00000000-0006-0000-0100-000061000000}">
      <text>
        <r>
          <rPr>
            <sz val="9"/>
            <color indexed="81"/>
            <rFont val="Tahoma"/>
            <family val="2"/>
          </rPr>
          <t xml:space="preserve">DESCRIBA EL PORCENTA JE DE AVANCE ESTIMADO RELACIONADO CON LOS SUBPRODUCTOS A ENTREGAR EN ESTE TRIMESTRE. DEBE SER ACUMULADO HASTA LLEGAR AL 100%
</t>
        </r>
      </text>
    </comment>
    <comment ref="T49" authorId="4" shapeId="0" xr:uid="{00000000-0006-0000-0100-000062000000}">
      <text>
        <r>
          <rPr>
            <b/>
            <sz val="9"/>
            <color indexed="81"/>
            <rFont val="Tahoma"/>
            <family val="2"/>
          </rPr>
          <t>OAP MADS:</t>
        </r>
        <r>
          <rPr>
            <sz val="9"/>
            <color indexed="81"/>
            <rFont val="Tahoma"/>
            <family val="2"/>
          </rPr>
          <t xml:space="preserve">
Valor del presupuesto programado para la actividad en el trimestre (ACUMULADO)</t>
        </r>
      </text>
    </comment>
    <comment ref="Z49" authorId="0" shapeId="0" xr:uid="{00000000-0006-0000-0100-000063000000}">
      <text>
        <r>
          <rPr>
            <b/>
            <sz val="9"/>
            <color indexed="81"/>
            <rFont val="Tahoma"/>
            <family val="2"/>
          </rPr>
          <t xml:space="preserve">OAP - MADS: </t>
        </r>
        <r>
          <rPr>
            <sz val="11"/>
            <color indexed="81"/>
            <rFont val="Tahoma"/>
            <family val="2"/>
          </rPr>
          <t>Reporte el % de avance de la actividad acumulado  para este  trimestre con respecto al porcentaje de avance estimado que se había programado   en las columnas de REFERENTES DE SEGUIMIENTO</t>
        </r>
        <r>
          <rPr>
            <sz val="9"/>
            <color indexed="81"/>
            <rFont val="Tahoma"/>
            <family val="2"/>
          </rPr>
          <t xml:space="preserve">
</t>
        </r>
        <r>
          <rPr>
            <sz val="11"/>
            <color indexed="81"/>
            <rFont val="Tahoma"/>
            <family val="2"/>
          </rPr>
          <t>Este % es acumulado en cada trimestre y debe ser coherente frente a los subproductos y productos que se plantearon entregar . Su valor va de 0 a 100</t>
        </r>
      </text>
    </comment>
    <comment ref="AA49" authorId="2" shapeId="0" xr:uid="{00000000-0006-0000-0100-000064000000}">
      <text>
        <r>
          <rPr>
            <b/>
            <sz val="9"/>
            <color indexed="81"/>
            <rFont val="Tahoma"/>
            <family val="2"/>
          </rPr>
          <t>Relacione el avance para el indicador de producto y describa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49" authorId="2" shapeId="0" xr:uid="{00000000-0006-0000-0100-000065000000}">
      <text>
        <r>
          <rPr>
            <b/>
            <sz val="9"/>
            <color indexed="81"/>
            <rFont val="Tahoma"/>
            <family val="2"/>
          </rPr>
          <t>Porcentaje acumulado total de la contribución de cada actividad a la consecución del objetivo</t>
        </r>
      </text>
    </comment>
    <comment ref="AC49" authorId="2" shapeId="0" xr:uid="{00000000-0006-0000-0100-00006600000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R50" authorId="0" shapeId="0" xr:uid="{00000000-0006-0000-0100-000067000000}">
      <text>
        <r>
          <rPr>
            <sz val="11"/>
            <color indexed="81"/>
            <rFont val="Tahoma"/>
            <family val="2"/>
          </rPr>
          <t>OAP-MADS: Se identifica el valor por cada una de las actividades.</t>
        </r>
      </text>
    </comment>
    <comment ref="S50" authorId="0" shapeId="0" xr:uid="{00000000-0006-0000-0100-000068000000}">
      <text>
        <r>
          <rPr>
            <sz val="11"/>
            <color indexed="81"/>
            <rFont val="Tahoma"/>
            <family val="2"/>
          </rPr>
          <t>OAP-MADS: Se identifica el valor por cada objetivo- sumatoria de los valores de cada una de las actividades que correspondan al objetivo.</t>
        </r>
      </text>
    </comment>
    <comment ref="X50" authorId="0" shapeId="0" xr:uid="{00000000-0006-0000-0100-00006900000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Y50" authorId="0" shapeId="0" xr:uid="{00000000-0006-0000-0100-00006A000000}">
      <text>
        <r>
          <rPr>
            <sz val="11"/>
            <color indexed="81"/>
            <rFont val="Tahoma"/>
            <family val="2"/>
          </rPr>
          <t>OPA-MADS: Escribir el valor realmente pagado por los anticipos, productos o servicios recibidos</t>
        </r>
        <r>
          <rPr>
            <sz val="9"/>
            <color indexed="81"/>
            <rFont val="Tahoma"/>
            <family val="2"/>
          </rPr>
          <t xml:space="preserve">
</t>
        </r>
      </text>
    </comment>
    <comment ref="B56" authorId="0" shapeId="0" xr:uid="{00000000-0006-0000-0100-00006B00000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56" authorId="0" shapeId="0" xr:uid="{00000000-0006-0000-0100-00006C00000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56" authorId="0" shapeId="0" xr:uid="{00000000-0006-0000-0100-00006D00000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56" authorId="0" shapeId="0" xr:uid="{00000000-0006-0000-0100-00006E000000}">
      <text>
        <r>
          <rPr>
            <b/>
            <sz val="11"/>
            <color indexed="81"/>
            <rFont val="Tahoma"/>
            <family val="2"/>
          </rPr>
          <t>OAP MADS: Enuncie la Meta:</t>
        </r>
        <r>
          <rPr>
            <sz val="11"/>
            <color indexed="81"/>
            <rFont val="Tahoma"/>
            <family val="2"/>
          </rPr>
          <t xml:space="preserve"> Ver bases del PND Capitulo crecimiento verde, estrategias nacionales y regionales
</t>
        </r>
      </text>
    </comment>
    <comment ref="F56" authorId="0" shapeId="0" xr:uid="{00000000-0006-0000-0100-00006F00000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G56" authorId="3" shapeId="0" xr:uid="{00000000-0006-0000-0100-000070000000}">
      <text>
        <r>
          <rPr>
            <b/>
            <sz val="11"/>
            <color indexed="81"/>
            <rFont val="Tahoma"/>
            <family val="2"/>
          </rPr>
          <t>OAP - MADS:
Identifique cual es el producto que le permite alcanzar el objetivo específico.</t>
        </r>
        <r>
          <rPr>
            <sz val="9"/>
            <color indexed="81"/>
            <rFont val="Tahoma"/>
            <family val="2"/>
          </rPr>
          <t xml:space="preserve">
 </t>
        </r>
      </text>
    </comment>
    <comment ref="H56" authorId="3" shapeId="0" xr:uid="{00000000-0006-0000-0100-00007100000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I56" authorId="3" shapeId="0" xr:uid="{00000000-0006-0000-0100-00007200000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56" authorId="0" shapeId="0" xr:uid="{00000000-0006-0000-0100-00007300000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L56" authorId="4" shapeId="0" xr:uid="{00000000-0006-0000-0100-000074000000}">
      <text>
        <r>
          <rPr>
            <b/>
            <sz val="9"/>
            <color indexed="81"/>
            <rFont val="Tahoma"/>
            <family val="2"/>
          </rPr>
          <t>OAP MADS:</t>
        </r>
        <r>
          <rPr>
            <sz val="9"/>
            <color indexed="81"/>
            <rFont val="Tahoma"/>
            <family val="2"/>
          </rPr>
          <t xml:space="preserve">
Qué tanto contribuye la actividad a la consecución del objetivo. La sumatoria debe ser 100% para el objetivo</t>
        </r>
      </text>
    </comment>
    <comment ref="M56" authorId="0" shapeId="0" xr:uid="{00000000-0006-0000-0100-00007500000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N56" authorId="2" shapeId="0" xr:uid="{00000000-0006-0000-0100-000076000000}">
      <text>
        <r>
          <rPr>
            <sz val="9"/>
            <color indexed="81"/>
            <rFont val="Tahoma"/>
            <family val="2"/>
          </rPr>
          <t xml:space="preserve">
DESCRIBA EL PORCENTAJE DE AVANCE ESTIMADO RELACIONADO CON LOS SUBPRODUCTOS A ENTREGAR EN ESTE TRIMESTRE. 
DEBE SER ACUMULADO HASTA LLEGAR AL 100%
</t>
        </r>
      </text>
    </comment>
    <comment ref="O56" authorId="2" shapeId="0" xr:uid="{00000000-0006-0000-0100-000077000000}">
      <text>
        <r>
          <rPr>
            <sz val="9"/>
            <color indexed="81"/>
            <rFont val="Tahoma"/>
            <family val="2"/>
          </rPr>
          <t xml:space="preserve">DESCRIBA EL PORCENTA JE DE AVANCE ESTIMADO RELACIONADO CON LOS SUBPRODUCTOS A ENTREGAR EN ESTE TRIMESTRE. DEBE SER ACUMULADO HASTA LLEGAR AL 100%
</t>
        </r>
      </text>
    </comment>
    <comment ref="P56" authorId="2" shapeId="0" xr:uid="{00000000-0006-0000-0100-000078000000}">
      <text>
        <r>
          <rPr>
            <sz val="9"/>
            <color indexed="81"/>
            <rFont val="Tahoma"/>
            <family val="2"/>
          </rPr>
          <t xml:space="preserve">DESCRIBA EL PORCENTA JE DE AVANCE ESTIMADO RELACIONADO CON LOS SUBPRODUCTOS A ENTREGAR EN ESTE TRIMESTRE. DEBE SER ACUMULADO HASTA LLEGAR AL 100%
</t>
        </r>
      </text>
    </comment>
    <comment ref="Q56" authorId="2" shapeId="0" xr:uid="{00000000-0006-0000-0100-000079000000}">
      <text>
        <r>
          <rPr>
            <sz val="9"/>
            <color indexed="81"/>
            <rFont val="Tahoma"/>
            <family val="2"/>
          </rPr>
          <t xml:space="preserve">DESCRIBA EL PORCENTA JE DE AVANCE ESTIMADO RELACIONADO CON LOS SUBPRODUCTOS A ENTREGAR EN ESTE TRIMESTRE. DEBE SER ACUMULADO HASTA LLEGAR AL 100%
</t>
        </r>
      </text>
    </comment>
    <comment ref="T56" authorId="4" shapeId="0" xr:uid="{00000000-0006-0000-0100-00007A000000}">
      <text>
        <r>
          <rPr>
            <b/>
            <sz val="9"/>
            <color indexed="81"/>
            <rFont val="Tahoma"/>
            <family val="2"/>
          </rPr>
          <t>OAP MADS:</t>
        </r>
        <r>
          <rPr>
            <sz val="9"/>
            <color indexed="81"/>
            <rFont val="Tahoma"/>
            <family val="2"/>
          </rPr>
          <t xml:space="preserve">
Valor del presupuesto programado para la actividad en el trimestre (ACUMULADO)</t>
        </r>
      </text>
    </comment>
    <comment ref="Z56" authorId="0" shapeId="0" xr:uid="{00000000-0006-0000-0100-00007B000000}">
      <text>
        <r>
          <rPr>
            <b/>
            <sz val="9"/>
            <color indexed="81"/>
            <rFont val="Tahoma"/>
            <family val="2"/>
          </rPr>
          <t xml:space="preserve">OAP - MADS: </t>
        </r>
        <r>
          <rPr>
            <sz val="11"/>
            <color indexed="81"/>
            <rFont val="Tahoma"/>
            <family val="2"/>
          </rPr>
          <t>Reporte el % de avance de la actividad acumulado  para este  trimestre con respecto al porcentaje de avance estimado que se había programado   en las columnas de REFERENTES DE SEGUIMIENTO</t>
        </r>
        <r>
          <rPr>
            <sz val="9"/>
            <color indexed="81"/>
            <rFont val="Tahoma"/>
            <family val="2"/>
          </rPr>
          <t xml:space="preserve">
</t>
        </r>
        <r>
          <rPr>
            <sz val="11"/>
            <color indexed="81"/>
            <rFont val="Tahoma"/>
            <family val="2"/>
          </rPr>
          <t>Este % es acumulado en cada trimestre y debe ser coherente frente a los subproductos y productos que se plantearon entregar . Su valor va de 0 a 100</t>
        </r>
      </text>
    </comment>
    <comment ref="AA56" authorId="2" shapeId="0" xr:uid="{00000000-0006-0000-0100-00007C000000}">
      <text>
        <r>
          <rPr>
            <b/>
            <sz val="9"/>
            <color indexed="81"/>
            <rFont val="Tahoma"/>
            <family val="2"/>
          </rPr>
          <t>Relacione el avance para el indicador de producto y describa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56" authorId="2" shapeId="0" xr:uid="{00000000-0006-0000-0100-00007D000000}">
      <text>
        <r>
          <rPr>
            <b/>
            <sz val="9"/>
            <color indexed="81"/>
            <rFont val="Tahoma"/>
            <family val="2"/>
          </rPr>
          <t>Porcentaje acumulado total de la contribución de cada actividad a la consecución del objetivo</t>
        </r>
      </text>
    </comment>
    <comment ref="AC56" authorId="2" shapeId="0" xr:uid="{00000000-0006-0000-0100-00007E00000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AD56" authorId="2" shapeId="0" xr:uid="{00000000-0006-0000-0100-00007F00000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r>
          <rPr>
            <sz val="9"/>
            <color indexed="81"/>
            <rFont val="Tahoma"/>
            <family val="2"/>
          </rPr>
          <t xml:space="preserve">
</t>
        </r>
      </text>
    </comment>
    <comment ref="R57" authorId="0" shapeId="0" xr:uid="{00000000-0006-0000-0100-000080000000}">
      <text>
        <r>
          <rPr>
            <sz val="11"/>
            <color indexed="81"/>
            <rFont val="Tahoma"/>
            <family val="2"/>
          </rPr>
          <t>OAP-MADS: Se identifica el valor por cada una de las actividades.</t>
        </r>
      </text>
    </comment>
    <comment ref="S57" authorId="0" shapeId="0" xr:uid="{00000000-0006-0000-0100-000081000000}">
      <text>
        <r>
          <rPr>
            <sz val="11"/>
            <color indexed="81"/>
            <rFont val="Tahoma"/>
            <family val="2"/>
          </rPr>
          <t>OAP-MADS: Se identifica el valor por cada objetivo- sumatoria de los valores de cada una de las actividades que correspondan al objetivo.</t>
        </r>
      </text>
    </comment>
    <comment ref="X57" authorId="0" shapeId="0" xr:uid="{00000000-0006-0000-0100-00008200000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Y57" authorId="0" shapeId="0" xr:uid="{00000000-0006-0000-0100-000083000000}">
      <text>
        <r>
          <rPr>
            <sz val="11"/>
            <color indexed="81"/>
            <rFont val="Tahoma"/>
            <family val="2"/>
          </rPr>
          <t>OPA-MADS: Escribir el valor realmente pagado por los anticipos, productos o servicios recibidos</t>
        </r>
        <r>
          <rPr>
            <sz val="9"/>
            <color indexed="81"/>
            <rFont val="Tahoma"/>
            <family val="2"/>
          </rPr>
          <t xml:space="preserve">
</t>
        </r>
      </text>
    </comment>
  </commentList>
</comments>
</file>

<file path=xl/sharedStrings.xml><?xml version="1.0" encoding="utf-8"?>
<sst xmlns="http://schemas.openxmlformats.org/spreadsheetml/2006/main" count="553" uniqueCount="282">
  <si>
    <t>Objetivo General Proyecto</t>
  </si>
  <si>
    <t>Objetivo específico (1)</t>
  </si>
  <si>
    <t xml:space="preserve">Actividad </t>
  </si>
  <si>
    <t>Indicador de Producto</t>
  </si>
  <si>
    <t>No.</t>
  </si>
  <si>
    <t>Articulación del objetivo específico con la estrategia del PND</t>
  </si>
  <si>
    <t>Articulación del Producto con la Meta del PND</t>
  </si>
  <si>
    <t>Articulación del Producto con PICIA</t>
  </si>
  <si>
    <t>OAP - MADS</t>
  </si>
  <si>
    <t>Valor comprometido</t>
  </si>
  <si>
    <t>Valor pagado</t>
  </si>
  <si>
    <t xml:space="preserve">EJECUCION PRESUPUESTO </t>
  </si>
  <si>
    <t>PERIODO DE REPORTE</t>
  </si>
  <si>
    <t>FECHA DE REPORTE</t>
  </si>
  <si>
    <t>* INSERTE LAS FILAS QUE REQUIERA PARA GENERAR EL REPORTE SIN MODIFICAR COLUMNAS</t>
  </si>
  <si>
    <t>PET - PEI 
PENIA</t>
  </si>
  <si>
    <t>Informe de Evaluación a la Ejecución 
(Impacto de la gestión frente al PENIA, PICIA, POA)</t>
  </si>
  <si>
    <t>Nombre del Instituto de Investigación Ambiental</t>
  </si>
  <si>
    <t>AÑO DE REPORTE</t>
  </si>
  <si>
    <t>Objetivo específico (2)</t>
  </si>
  <si>
    <t>Objetivo específico (3)</t>
  </si>
  <si>
    <t>Valor por objetivo ($)</t>
  </si>
  <si>
    <t xml:space="preserve">Meta </t>
  </si>
  <si>
    <t>PRESUPUESTO APROPIACIÓN INICIAL</t>
  </si>
  <si>
    <t>Producto</t>
  </si>
  <si>
    <t xml:space="preserve">OBSERVACIONES 
</t>
  </si>
  <si>
    <t xml:space="preserve">PRESUPUESTO PROYECTO  No 1 ($) : </t>
  </si>
  <si>
    <t xml:space="preserve">Nombre del Proyecto No 1 </t>
  </si>
  <si>
    <t xml:space="preserve">Nombre del Proyecto No 2 </t>
  </si>
  <si>
    <t>TOTAL  PROYECTO No 1</t>
  </si>
  <si>
    <t>TOTAL  PROYECTO No 2</t>
  </si>
  <si>
    <t>Resultados 
Esperados año</t>
  </si>
  <si>
    <t xml:space="preserve">PRESUPUESTO PROYECTO  No 2 ($) : </t>
  </si>
  <si>
    <t>MINISTERIO DE AMBIENTE Y DESARROLLO SOSTENIBLE
METAS SECTOR AMBIENTAL - PND 2018-2022</t>
  </si>
  <si>
    <t>Pacto</t>
  </si>
  <si>
    <t>A. Sectores comprometidos con la sostenibilidad y la mitigación del cambio climático</t>
  </si>
  <si>
    <t>Tasa de reciclaje y nueva utilización de residuos</t>
  </si>
  <si>
    <t>Residuos peligrosos y especiales sujetos a gestión posconsumo</t>
  </si>
  <si>
    <t>B. Biodiversidad y riqueza natural: activos estratégicos de la Nación</t>
  </si>
  <si>
    <t>Áreas bajo esquemas de Pagos por Servicios Ambientales (PSA) e incentivos a la conservación</t>
  </si>
  <si>
    <t>Porcentaje de ecosistemas o unidades de análisis ecosistémicas no representados o subrepresentados incluidos en el SINAP en el cuatrienio</t>
  </si>
  <si>
    <t>Negocios verdes verificados</t>
  </si>
  <si>
    <t>Áreas bajo sistemas sostenibles de conservación (restauración*, sistemas agroforestales, manejo forestal sostenible)</t>
  </si>
  <si>
    <t>Porcentaje de mejora en el índice de efectividad de manejo de las áreas protegidas públicas</t>
  </si>
  <si>
    <t>Reducir la tendencia de crecimiento de la deforestación proyectada por el IDEAM</t>
  </si>
  <si>
    <t>Plataformas colaborativas conformadas para la articulación de las inversiones y acciones públicas y privadas alrededor de las cuencas hidrográficas</t>
  </si>
  <si>
    <t>C. Colombia resiliente: conocimiento y prevención para la gestión del riesgo de desastres y la adaptación al cambio climático</t>
  </si>
  <si>
    <t>Autoridades ambientales que adoptan la Metodología de Evaluación de Daños y Análisis de Necesidades Ambientales</t>
  </si>
  <si>
    <t>Porcentaje de departamentos que implementan iniciativas de adaptación al cambio climático orientadas por las autoridades ambientales</t>
  </si>
  <si>
    <t>Porcentaje de implementación del Sistema Nacional de Información de Cambio Climático</t>
  </si>
  <si>
    <t>D. Instituciones ambientales modernas, apropiación social de la biodiversidad y manejo efectivo de los conflictos socioambientales</t>
  </si>
  <si>
    <t>Índice de Evaluación del Desempeño Institucional de las Corporaciones Autónomas Regionales</t>
  </si>
  <si>
    <t>Acuerdos y agendas interministeriales y productivos implementados</t>
  </si>
  <si>
    <t>Porcentaje de las solicitudes de licencias ambientales competencia de la ANLA resueltas dentro de los tiempos establecidos en la normatividad vigente</t>
  </si>
  <si>
    <t>Iniciativas de carbono azul para el uso sostenible de los manglares en implementación</t>
  </si>
  <si>
    <t>Familias campesinas beneficiadas por actividades agroambientales con acuerdos de conservación de bosques</t>
  </si>
  <si>
    <t>Áreas afectadas por el desarrollo de actividades ilegales en proceso de restauración</t>
  </si>
  <si>
    <t>Porcentaje de estaciones de monitoreo de aguas marinas con categorías aceptable y óptima</t>
  </si>
  <si>
    <t>Acuerdos para el aprovechamiento local de plásticos y otros materiales reciclables en municipios costeros de los litorales Pacífico y Caribe (continental e insular) en implementación</t>
  </si>
  <si>
    <t>Actividades</t>
  </si>
  <si>
    <t>% Contribución actividad a la consecución del objetivo</t>
  </si>
  <si>
    <t>% de Avance acumulado esperado de la actividad
Trimestre I</t>
  </si>
  <si>
    <t>% de Avance acumulado esperado de la actividad
Trimestre II</t>
  </si>
  <si>
    <t>% de Avance acumulado esperado de la actividad
Trimestre III</t>
  </si>
  <si>
    <t>% de Avance acumulado esperado de la actividad
Trimestre IV</t>
  </si>
  <si>
    <t>Trimestre I</t>
  </si>
  <si>
    <t>Trimestre II</t>
  </si>
  <si>
    <t>Trimestre III</t>
  </si>
  <si>
    <t>Trimestre IV</t>
  </si>
  <si>
    <t xml:space="preserve">% de Avance acumulado por actividad
</t>
  </si>
  <si>
    <t xml:space="preserve">Valor Actividad  ($) </t>
  </si>
  <si>
    <t>PROGRAMACIÓN DE AVANCE PRESUPUESTAL ACUMULADO</t>
  </si>
  <si>
    <t>Producto(s)</t>
  </si>
  <si>
    <t>Indicador(es) de Producto</t>
  </si>
  <si>
    <t>Programa</t>
  </si>
  <si>
    <t>Variable</t>
  </si>
  <si>
    <t>Tipo Indicador</t>
  </si>
  <si>
    <t>Unidad Medida</t>
  </si>
  <si>
    <t>Linea De Base</t>
  </si>
  <si>
    <t>Meta 2019</t>
  </si>
  <si>
    <t>Meta 2020</t>
  </si>
  <si>
    <t>Meta 2021</t>
  </si>
  <si>
    <t>Meta 2022</t>
  </si>
  <si>
    <t>Meta Cuatrienio</t>
  </si>
  <si>
    <t>Resultado</t>
  </si>
  <si>
    <t xml:space="preserve">Porcentaje </t>
  </si>
  <si>
    <t>Toneladas</t>
  </si>
  <si>
    <t>Reducción acumulada de las emisiones de Gases Efecto Invernadero, con respecto al escenario de referencia nacional</t>
  </si>
  <si>
    <t>Millones de tCO2eq </t>
  </si>
  <si>
    <t>Puntos de monitoreo con Índice de Calidad de Agua (ICA) malo</t>
  </si>
  <si>
    <t>Número</t>
  </si>
  <si>
    <t>Porcentaje de estaciones de calidad del aire que registran concentraciones anuales por debajo de 30 µg/m3 de partículas inferiores a 10 micras (PM10)</t>
  </si>
  <si>
    <t>Hectáreas</t>
  </si>
  <si>
    <t>C. Capítulo de Rrom</t>
  </si>
  <si>
    <t>Lineamientos diseñados</t>
  </si>
  <si>
    <t>Conservación de la biodiversidad y sus servicios ecosistémicos</t>
  </si>
  <si>
    <t>Educación Ambiental</t>
  </si>
  <si>
    <t>Regiones beneficiadas por talleres de economía circular</t>
  </si>
  <si>
    <t>Fortalecimiento de la gestión y dirección del Sector Ambiente y Desarrollo Sostenible</t>
  </si>
  <si>
    <t>Fortalecimiento del desempeño ambiental de los sectores productivos</t>
  </si>
  <si>
    <t>Porcentaje de negocios verdes asistidos técnicamente</t>
  </si>
  <si>
    <t>Acuerdos de cero deforestación para las cadenas productivas del sector agropecuario en implementación</t>
  </si>
  <si>
    <t>Gestión de la información y el conocimiento ambiental</t>
  </si>
  <si>
    <t>Gestión integral de mares, costas y recursos acuáticos</t>
  </si>
  <si>
    <t>Gestión integral del recurso hídrico</t>
  </si>
  <si>
    <t>Puntos de monitoreo con índice de calidad del agua (ICA) “malo” de la región Central</t>
  </si>
  <si>
    <t>Área en proceso de restauración en la Cuenca del Río Atrato</t>
  </si>
  <si>
    <t>Puntos de monitoreo con índice de calidad de agua (ICA) “malo” de la región Santanderes</t>
  </si>
  <si>
    <t>Transversal</t>
  </si>
  <si>
    <t>Áreas bajo esquemas de producción sostenible (restauración, conservación, sistemas silvopastoriles, sistemas agroforestales, piscicultura, reconversión productiva) (Pacífico)</t>
  </si>
  <si>
    <t>Áreas bajo esquemas de producción sostenible (restauración, conservación, sistemas silvopastoriles, sistemas agroforestales, piscicultura, reconversión productiva) (Caribe)</t>
  </si>
  <si>
    <t>Iniciativas de biotecnología y bioprospección iniciadas en la reserva de Biosfera Seaflower (Seaflower)</t>
  </si>
  <si>
    <t>Áreas bajo esquemas de conservación y producción sostenible  (restauración, conservación, sistemas silvopastoriles, sistemas agroforestales, piscicultura, reconversión productiva) (Amazonía)</t>
  </si>
  <si>
    <t>Áreas bajo esquemas de conservación y producción sostenible (restauración, conservación, sistemas silvopastoriles, sistemas agroforestales, piscicultura, reconversión productiva) (Santanderes)</t>
  </si>
  <si>
    <t>Áreas bajo esquemas de conservación y producción sostenible (restauración, conservación, sistemas silvopastoriles, sistemas agroforestales, piscicultura, reconversión productiva) (Llanos)</t>
  </si>
  <si>
    <t>MINISTERIO DE AMBIENTE Y 
DESARROLLO SOSTENIBLE</t>
  </si>
  <si>
    <r>
      <t xml:space="preserve">REFERENTES DE SEGUIMIENTO
(ACTIVIDADES)
</t>
    </r>
    <r>
      <rPr>
        <b/>
        <sz val="10"/>
        <color rgb="FFFF0000"/>
        <rFont val="Arial Narrow"/>
        <family val="2"/>
      </rPr>
      <t>(SE DILIGENCIA ENTRE DICIEMBRE Y ENERO ANTES DE EL GIRO ANUAL DE RECURSOS- ES CONDICIONAL)</t>
    </r>
  </si>
  <si>
    <r>
      <t xml:space="preserve">Código : </t>
    </r>
    <r>
      <rPr>
        <sz val="10"/>
        <rFont val="Arial Narrow"/>
        <family val="2"/>
      </rPr>
      <t>F-E-GIP-32</t>
    </r>
  </si>
  <si>
    <r>
      <rPr>
        <b/>
        <sz val="10"/>
        <color theme="1"/>
        <rFont val="Arial Narrow"/>
        <family val="2"/>
      </rPr>
      <t xml:space="preserve">Versión: </t>
    </r>
    <r>
      <rPr>
        <sz val="10"/>
        <color theme="1"/>
        <rFont val="Arial Narrow"/>
        <family val="2"/>
      </rPr>
      <t>3</t>
    </r>
  </si>
  <si>
    <r>
      <t xml:space="preserve">Vigencia: </t>
    </r>
    <r>
      <rPr>
        <sz val="10"/>
        <rFont val="Arial Narrow"/>
        <family val="2"/>
      </rPr>
      <t>24/09/2021</t>
    </r>
  </si>
  <si>
    <r>
      <rPr>
        <b/>
        <sz val="12"/>
        <rFont val="Arial Narrow"/>
        <family val="2"/>
      </rPr>
      <t xml:space="preserve">Proceso: </t>
    </r>
    <r>
      <rPr>
        <sz val="12"/>
        <rFont val="Arial Narrow"/>
        <family val="2"/>
      </rPr>
      <t>Gestión Integrada del Portafolio de Planes, Programas y Proyectos</t>
    </r>
  </si>
  <si>
    <t>INSTITUTO AMAZÓNICO DE INVESTIGACIONES CIENTÍFICAS SINCHI</t>
  </si>
  <si>
    <t>Investigación en conservación y aprovechamiento sostenible de la diversidad biológica, socioeconómica y cultural de la Amazonia colombiana - BPIN 2017011000137</t>
  </si>
  <si>
    <t>Producir conocimiento científico sobre la diversidad biológica, socioeconómica, cultural y el aprovechamiento sostenible de la Amazonia colombiana</t>
  </si>
  <si>
    <t xml:space="preserve">Biodiversidad y riqueza natural: activos estratégicos de la nación
Desarrollo Ambientalmente Sostenible por una Amazonia Viva
</t>
  </si>
  <si>
    <t>Conocimiento para el uso, manejo y conservación de la diversidad biológica.
Estrategias de remediación y monitoreo de la contaminación de ambientes amazónicos.
Conocimiento tradicional y diálogo de saberes .</t>
  </si>
  <si>
    <t xml:space="preserve">Un (01) documento técnico que consolida conocimiento de los recursos naturales, socioambientales y culturales de la Amazonia colombiana sobre: 
- Biodiversidad terrestre y acuática (flora, fauna, códigos de barra de ADN en plantas, microorganismos, suelos, recursos hidrobiológicos y acuáticos)
- Ecosistemas acuáticos caracterizados y/o monitoreados 
- Estudios exploratorios de metales pesados (mercurio y/o plomo) en ambientes y recursos acuáticos
- Monitoreo de parcelas permanente para evaluación de Cambio climático.
- Monitoreo comunitario de fauna.
- Estrategias formuladas para la incorporación de la biodiversidad y los servicios ecosistémicos a la planeación y el desarrollo urbano y territorial.
</t>
  </si>
  <si>
    <t>Aumentar el conocimiento de la biodiversidad terrestre y acuática  en sus diferentes niveles de expresión</t>
  </si>
  <si>
    <t xml:space="preserve">Documentos de estudios técnicos para la gestión de la información y el conocimiento ambiental </t>
  </si>
  <si>
    <t xml:space="preserve"> Documentos de estudios realizados   </t>
  </si>
  <si>
    <t>Determinar la oferta natural y las condiciones para la sostenibilidad del aprovechamiento de especies promisorias</t>
  </si>
  <si>
    <t xml:space="preserve">Monitorear Parcelas Permanentes para evaluación del Cambio Climático </t>
  </si>
  <si>
    <t xml:space="preserve">Monitorear especies de interés con participación comunitaria </t>
  </si>
  <si>
    <t>Establecer indicadores ambientales en ecosistemas y/o medición de presencia de contaminación en recursos acuáticos amazónicos</t>
  </si>
  <si>
    <t>Socializar y ajustar con los pueblos indígenas el modelo para el monitoreo de los IBHI para evaluar los modos de vida y territorios de los pueblos indígenas</t>
  </si>
  <si>
    <t>Realizar la aplicación y levantamiento de la línea base de los IBHI con los pueblos indígenas localizados en los resguardos del departamento del Amazonas.</t>
  </si>
  <si>
    <t>Generar información sobre los conocimientos tradicionales asociados a la biodiversidad que permita comprender el relacionamiento de las sociedades tradicionales con su entorno y su contexto</t>
  </si>
  <si>
    <t>Instrumentos y mecanismos de caracterización y focalización de población étnica para diseñar políticas de equidad de oportunidades</t>
  </si>
  <si>
    <t>Modernizar los instrumentos de recolección de información sobre las características de los grupos étnicos: Para desarrollar un modelo de innovación en la gestión pública basado en la aplicación de tecnologías de información y comunicación para la disponibilidad de datos oficiales, con calidad, oportunos, interoperables y públicos, útiles a las necesidades en materia censal, estadístico y para la focalización sobre territorios y grupos étnicos</t>
  </si>
  <si>
    <t xml:space="preserve">Conocimiento tradicional y diálogo de saberes </t>
  </si>
  <si>
    <t xml:space="preserve">Servicio de protección del conocimiento tradicional: documentos de protección del conocimiento tradicional realizados </t>
  </si>
  <si>
    <t xml:space="preserve">Documentos de protección del conocimiento tradicional realizados </t>
  </si>
  <si>
    <t>POA PLAN OPERATIVO ANUAL - INSTITUTOS DE INVESTIGACION AMBIENTAL</t>
  </si>
  <si>
    <t xml:space="preserve">% Contribución al objetivo
</t>
  </si>
  <si>
    <t xml:space="preserve">Aumentar  la información disponible sobre la realidad biológica, social, económica, ecológica y cultural en la Amazonia colombiana </t>
  </si>
  <si>
    <t>Programa 3. Agua, ecosistemas acuáticos y territorio
Programa 4. Biodiversidad, bienestar y sostenibilidad</t>
  </si>
  <si>
    <t>Implementar estrategias transectoriales para controlar la deforestación, conservar los ecosistemas y prevenir su degradación.
Intervenciones integrales en territorios enfocadas en áreas ambientalmente estratégicas y las comunidades que los habitan
Proteger y conservar los ecosistemas de la Amazonia como garantía para la equidad intergeneracional</t>
  </si>
  <si>
    <t>1.1.1.</t>
  </si>
  <si>
    <t>1.1.2.</t>
  </si>
  <si>
    <t>1.1.3.</t>
  </si>
  <si>
    <t>1.1.4.</t>
  </si>
  <si>
    <t>1.1.5.</t>
  </si>
  <si>
    <t>1.1.6.</t>
  </si>
  <si>
    <t>Información disponible en el SIAT-AC con la línea base de los Indicadores de Bienestar para Pueblos Indígenas IBHI de los resguardos priorizados en la región amazónica</t>
  </si>
  <si>
    <t>1.2.1.</t>
  </si>
  <si>
    <t>1.2.2.</t>
  </si>
  <si>
    <t>1.2.3.</t>
  </si>
  <si>
    <t>Aplicar innovación y transferencia de tecnología al uso y aprovechamiento de los recursos naturales, los servicios ecosistémicos, dinámicas socioeconómicas y territoriales de la Amazonia colombiana</t>
  </si>
  <si>
    <t>Biodiversidad y riqueza natural: activos estratégicos de la nación.
Desarrollo Ambientalmente Sostenible por una Amazonia Viva</t>
  </si>
  <si>
    <t>Programa 4. Biodiversidad, bienestar y sostenibilidad
Programa 6. Construcción de territorios sostenibles</t>
  </si>
  <si>
    <t xml:space="preserve">Bioeconomía.
Bioprospección.
Sistemas de producción y paisajes productivos amazónicos </t>
  </si>
  <si>
    <t>Servicio de apoyo a emprendimientos</t>
  </si>
  <si>
    <t>Emprendimientos apoyados</t>
  </si>
  <si>
    <t xml:space="preserve">1. Un (01)  Modelo para la conservación de la biodiversidad realizados  .
2. Un (01) Sistemas productivos a nivel paisaje evaluados
3. Mantenimiento de hectáreas establecidas y en proceso de restauración
4. Un (01) protocolo de restauración validado.
5. Estrategias para la gestión ambiental urbana y territorial formuladas.
6. Acuerdos municipales para la conservación del medio ambiente aprobados y otorgados
</t>
  </si>
  <si>
    <t>2.1.2.</t>
  </si>
  <si>
    <t>Desarrollar ingredientes naturales y productos innovadores y su transferencia tecnológica</t>
  </si>
  <si>
    <t>2.1.3</t>
  </si>
  <si>
    <t>Desarrollar el potencial de biorremediación, bioprospección y nuevos materiales a partir de microrganismos amazónicos.</t>
  </si>
  <si>
    <t>2.1.4.</t>
  </si>
  <si>
    <t>Biodiversidad y riqueza natural: activos estratégicos de la nación
Desarrollo Ambientalmente Sostenible por una Amazonia Viva
Sectores comprometidos con la sostenibilidad y la mitigación del cambio climático</t>
  </si>
  <si>
    <t xml:space="preserve">Modelamiento ambiental y escenarios dinámicos del territorio amazónico.
Restauración ecológica.
Dinámicas Socioambientales en la Amazonia.
Cambio climático.
</t>
  </si>
  <si>
    <t>Servicio de modelamiento para la
conservación de la biodiversidad</t>
  </si>
  <si>
    <t>Modelos para la
conservación de la biodiversidad
realizados</t>
  </si>
  <si>
    <t>2.2.1.</t>
  </si>
  <si>
    <t>Diseñar y ejecutar investigación en modelos de sistemas para paisajes productivos  sostenibles en la Amazonia</t>
  </si>
  <si>
    <t>2.2.2.</t>
  </si>
  <si>
    <t>Establecer procesos de restauración ecológica en ecosistemas degradados  en la Amazonia colombiana</t>
  </si>
  <si>
    <t>2.2.3.</t>
  </si>
  <si>
    <t>2.2.5.</t>
  </si>
  <si>
    <t>Realizar innovación, transferencia de tecnología y apropiación social para la sostenibilidad de la región Amazónica colombiana</t>
  </si>
  <si>
    <t>Disponer información y conocimiento sobre la conservación y el aprovechamiento sostenible de la Amazonia colombiana</t>
  </si>
  <si>
    <t>Instituciones ambientales modernas, apropiación social de la biodiversidad y manejo efectivo de los conflictos socioambientales</t>
  </si>
  <si>
    <t>Programa 7. Apropiación social del conocimiento para la gobernanza Ambiental
Programa 8. Gestión integral de la información ambiental en Colombia</t>
  </si>
  <si>
    <t>Mejorar la gestión de la información y su interoperabilidad entre los diferentes sectores para una sostenibilidad ambiental en el territorio.
Implementar una estrategia para la gestión y seguimiento de los conflictos socioambientales generados por el acceso y uso de los recursos naturales basado en procesos educativos y participativos que contribuyan a la consolidación de una cultura ambiental.
Robustecer los mecanismos de articulación y coordinación para la sostenibilidad.</t>
  </si>
  <si>
    <t>Monitoreo y ordenamiento ambiental.
Modelamiento ambiental y escenarios dinámicos del territorio amazónico,
Conocimiento para el uso, manejo y conservación de la diversidad biológica.
Comunicación de la ciencia</t>
  </si>
  <si>
    <t xml:space="preserve">Servicio de información ambiental de la Amazonía colombiana datos actualizados incorporados en las bases de datos   </t>
  </si>
  <si>
    <t>Datos actualizados
incorporados en las bases de datos</t>
  </si>
  <si>
    <t xml:space="preserve">1. Un (01) Sistema de información diseñados, actualizados o en funcionamiento.
2. Ocho (08) Mapas Ambientales elaborados.
3. Base de datos Inírida gestionada y actualizada.
4. Contenidos de las bases de datos de colecciones biológicas (Herbario Amazónico Colombiano, CIACOL, Herpetofauna) actualizados
</t>
  </si>
  <si>
    <t>3.1.1.</t>
  </si>
  <si>
    <t>Actualizar los contenidos de las bases de datos del SIATAC de los aspectos ambientales de la Amazonia colombiana -diversidad biológica, socioeconómica y cultural-: Coberturas de la tierra (SIMCOBA), ecosistemas, indicadores, restauración ecológica, Afectación de rondas hídricas, estratos de intervención, frontera agropecuaria, fuegos y áreas quemadas, biodiversidad, territorios indígenas, ordenamiento territorial.</t>
  </si>
  <si>
    <t>3.1.2.</t>
  </si>
  <si>
    <t>Modelar escenarios actuales y futuros de ocupación y sostenibilidad ambiental de la Amazonia colombiana y realizar el monitoreo ambiental.</t>
  </si>
  <si>
    <t>3.1.3</t>
  </si>
  <si>
    <t>Actualizar los contenidos de la base de datos de Inírida</t>
  </si>
  <si>
    <t>3.1.4.</t>
  </si>
  <si>
    <t>Actualizar los contenidos de las bases de datos de colecciones biológicas (Herbario Amazónico Colombiano, CIACOL, Herpetofauna)</t>
  </si>
  <si>
    <t>Servicio de divulgación de
conocimiento generado para la
Planificación sectorial y la gestión
ambiental.</t>
  </si>
  <si>
    <t>Documentos divulgados</t>
  </si>
  <si>
    <t>1. Una (01) Estrategia de visibilidad y comunicación realizadas (eventos, publicaciones, talleres, divulgación, etc.)
2. Diez (10) documentos divulgados.
3. Treinta (30)Talleres o actividades de capacitación realizadas</t>
  </si>
  <si>
    <t>3.2.1.</t>
  </si>
  <si>
    <t>3.2.2.</t>
  </si>
  <si>
    <t>Generar herramientas de comunicación y divulgación en temáticas  relevantes para la conservación de la biodiversidad  en la  Amazonia colombiana</t>
  </si>
  <si>
    <t>Servicio de educación formal en el
marco de la información y el
conocimiento ambiental</t>
  </si>
  <si>
    <t>Trabajadores formados en
educación formal</t>
  </si>
  <si>
    <t>1. Un trabajador formado en educación formal.
2.  Participación en eventos académicos y espacios institucionales de toma de decisión</t>
  </si>
  <si>
    <t>3.3.1.</t>
  </si>
  <si>
    <t xml:space="preserve">Capacitar a los profesionales del Instituto en temas relacionados con la misión institucional </t>
  </si>
  <si>
    <t>3.3.2.</t>
  </si>
  <si>
    <t>Representar al Instituto en eventos académicos y espacios institucionales de toma de decisiones</t>
  </si>
  <si>
    <t>Fortalecimiento de la capacidad del entorno fisco y logístico requerido para el levantamiento y gestión de la información ambiental de la Amazonia colombiana - BPIN 2017011000143</t>
  </si>
  <si>
    <t xml:space="preserve">Ampliar espacios en la infraestructura y contar con la dotación de equipos y mobiliario, a través de la ampliación de la planta física existente, así como su mejora mediante el mantenimiento y adecuaciones requeridos, con el fin de cumplir cada vez de mejor manera con el objeto misional, lo anterior, permitirá ampliar la producción de conocimiento científico sobre la diversidad biológica, socioeconómica, cultural y el aprovechamiento sostenible de la Amazonia colombiana </t>
  </si>
  <si>
    <t>Mejorar y modernizar las sedes y equipos del Instituto para la ejecución de los proyecto de investigación.</t>
  </si>
  <si>
    <t>Programa 3. Agua, ecosistemas acuáticos y territorio 
Programa 4. Biodiversidad, bienestar y sostenibilidad
Programa 6. Construcción de territorios sostenibles
Programa 7. Apropiación social del conocimiento para la gobernanza Ambiental
Programa 8. Gestión integral de la información ambiental en Colombia</t>
  </si>
  <si>
    <t>Fortalecer la institucionalidad y la regulación para la sostenibilidad y la financiación del sector ambiental.</t>
  </si>
  <si>
    <t>Fortalecimiento institucional</t>
  </si>
  <si>
    <t xml:space="preserve">Sedes adecuadas  </t>
  </si>
  <si>
    <t>Número de sedes</t>
  </si>
  <si>
    <t>Sedes del Instituto SINCHI en la Amazonia colombiana mantenidas y adecuadas</t>
  </si>
  <si>
    <t>Modernizar y adecuar laboratorios  y espacios de investigación del Instituto en la Amazonia colombiana</t>
  </si>
  <si>
    <t xml:space="preserve">Apoyar  la operación logística requerida para el levantamiento y gestión de la información ambiental de la Amazonia colombiana </t>
  </si>
  <si>
    <t>Sedes mantenidas</t>
  </si>
  <si>
    <t>Realizar las tareas de mantenimiento necesarias para la conservación, corrección y actualización tecnológica de laboratorios y espacios de investigación científica</t>
  </si>
  <si>
    <t xml:space="preserve">Garantizar amparos para la sostenibilidad de los instrumentos físicos y logísticos que soportan el proceso investigativo y la custodia de información ambiental de la Amazonia colombiana
</t>
  </si>
  <si>
    <t>Aumentar los espacios físicos y elementos de trabajo para la ejecución de los proyectos de Investigación.</t>
  </si>
  <si>
    <t>Sedes ampliadas</t>
  </si>
  <si>
    <t>Sedes del Instituto SINCHI en la Amazonia colombiana modificadas y ampliadas</t>
  </si>
  <si>
    <t>2.1.1.</t>
  </si>
  <si>
    <t>Dotar los espacios y laboratorios  para la ejecución de la  investigación científica en la Amazonia colombiana</t>
  </si>
  <si>
    <t>Adecuar el entorno físico  para la generación de conocimiento y la gestión de información ambiental de la Amazonia colombiana</t>
  </si>
  <si>
    <t>Sedes modificadas</t>
  </si>
  <si>
    <t>Gestionar las adquisiciones requeridas para el  levantamiento y gestión de la información ambiental de la Amazonia colombiana</t>
  </si>
  <si>
    <t xml:space="preserve">Fortalecer las capacidades logísticas para la ejecución de proyectos de investigación </t>
  </si>
  <si>
    <t>Consolidar el desarrollo de productos y servicios basados en el uso sostenible de la biodiversidad.
Desarrollar modelos productivos sostenibles asociados a la agro diversidad y al Biocomercio de la Amazonia:</t>
  </si>
  <si>
    <t xml:space="preserve">Implementar estrategias transectoriales para controlar la deforestación, conservar los ecosistemas y prevenir su degradación.
Desarrollar modelos productivos sostenibles asociados a la agro diversidad y al Biocomercio de la Amazonia:
Avanzar hacia la transición de actividades productivas comprometidas con la sostenibilidad y la mitigación del cambio climático.
</t>
  </si>
  <si>
    <t xml:space="preserve">SEGUIMIENTO PRESUPUESTAL
</t>
  </si>
  <si>
    <t xml:space="preserve">FINANCIACIÓN 
</t>
  </si>
  <si>
    <t xml:space="preserve">ALINEACIÓN CON LA PLANEACIÓN NACIONAL Y ESTRATEGICA
</t>
  </si>
  <si>
    <t xml:space="preserve">PROPUESTA DE ACTIVIDADES Y PRODUCTOS
</t>
  </si>
  <si>
    <t xml:space="preserve">SEGUIMIENTO  A METAS FÍSICAS POR ACTIVIDAD
</t>
  </si>
  <si>
    <t>EVALUACIÓN  IMPACTO DE LA GESTIÓN</t>
  </si>
  <si>
    <t>PROPUESTA DE ACTIVIDADES Y PRODUCTOS</t>
  </si>
  <si>
    <t xml:space="preserve">EVALUACIÓN  IMPACTO DE LA GESTIÓN
</t>
  </si>
  <si>
    <t>Fuente: Oficina Asesora de Planeación, Instituto SINCHI, 30.06.2022</t>
  </si>
  <si>
    <t>Avances a 31 de diciembre de 2023</t>
  </si>
  <si>
    <t xml:space="preserve">Descripción del Avance a 31 de diciembre de 2023
</t>
  </si>
  <si>
    <t xml:space="preserve">Descripción del avance a 31 de diciembre de 2023
</t>
  </si>
  <si>
    <t>Durante el período analizado, se documentó el ingreso de cinco nuevas especies de plantas vasculares para Colombia: Vanilla karen-christianae, Siparuna ficoides, Peristethium tortistylum, Allophylus punctatus y Tovomita hopkinsii. Se llevó a cabo una serie de investigaciones abarcando diversos aspectos de la biodiversidad, incluyendo el análisis de comunidades biológicas, la diversidad beta, las curvas de rango-abundancia, la identificación de especies indicadoras y la evaluación del Índice de Capital Natural. En el capítulo dedicado a las amenazas y riesgos, se detalló la presencia de reptiles introducidos en el territorio.
Como parte de las actividades de campo del proyecto FONAM, NDF Cuemaní, se realizó una salida a Cartagena del Chairá. Además, se participó en una reunión del proyecto GUCAMAYA para establecer la estrategia de trabajo con cámaras trampa. Se llevaron a cabo análisis bioinformáticos y estadísticos de secuencias obtenidas de muestras de sedimentos y aguas recolectadas en el complejo lagunar Yahuarcaca durante el año 2022.
Las investigaciones abarcaron un amplio espectro geográfico, incluyendo la visita a 57 ecosistemas acuáticos en regiones como Vaupés, Caquetá, Inírida, Guaviare y Amazonas. Durante estas expediciones, se identificaron 209 morfotipos de microalgas, entre los cuales se incluyen tres posibles nuevas especies de diatomeas. En la cuenca del río Guainía se registraron morfotipos previamente no documentados. En el río Amazonas, se identificaron 33 especies de peces eléctricos, ampliando así su distribución en Colombia.
Se llevó a cabo el procesamiento de material biológico obtenido de peces y macroinvertebrados recolectados en diversas áreas de estudio. También se procedió a actualizar el indicador de tallas mínimas de captura de peces para el período 2021-2022. Además, se recibieron visitas de especialistas en peces y macroinvertebrados en las colecciones institucionales de Leticia.
Actualmente, se encuentra en proceso de elaboración un documento técnico que resume los hallazgos y resultados obtenidos durante este período de investigación.</t>
  </si>
  <si>
    <t>Se llevó a cabo el último muestreo de árboles maderables en las comunidades de Okaina y Capitanía en Chorrera, como parte de un esfuerzo continuo para evaluar y monitorear el aprovechamiento sostenible de especies promisorias.</t>
  </si>
  <si>
    <t>La salida de campo a la parcela de Guacamayas, en Caquetá, concluyó con éxito, durante la cual se completó la recolección de todos los individuos pendientes, como parte de las actividades de monitoreo en el contexto del cambio climático.</t>
  </si>
  <si>
    <t>Valorar la biodiversidad y los servicios ecosistémicos</t>
  </si>
  <si>
    <t>Se aplicaron metodologías a través de talleres para la identificación, priorización y caracterización de CSA en los municipios de San Vicente del Caguán y Mitú, como parte de un enfoque integral hacia la conservación y el uso sostenible de la biodiversidad.</t>
  </si>
  <si>
    <t>El análisis de calidad del agua, medido a través de la demanda biológica de oxígeno y la demanda bioquímica de oxígeno, revela condiciones que van desde buenas hasta excelentes en el sector Ramsar EFI, con estaciones de monitoreo en los ríos Inírida, Guaviare y Atabapo. Sin embargo, se identificó una estación en el río Inírida con categoría de contaminación. Se han completado las colectas de muestras de peces en zonas de interés dentro de la cuenca de Guaviare, Caquetá, Amazonas, Putumayo, Inírida y Vaupés. Actualmente, se encuentra en proceso la elaboración de un documento técnico que compilará los resultados obtenidos.</t>
  </si>
  <si>
    <t>Informe técnico final sobre el monitoreo de los Índices de Bienestar Humano Indígena (IBHI) en las Áreas de Administración y Manejo Especial de los Recursos Naturales Renovables (AATIs) AZICATCH, AIZA, CIMPUM, ASOAINTAM y CIMTAR, así como el establecimiento de la línea base de los IBHI para las comunidades de la AATI ACILAPP. Además, se ha elaborado un documento final sobre el estado actual de los modos de vida de los pueblos indígenas en la Amazonia colombiana, en colaboración con el convenio entre el DANE y el Instituto Sinchi. Asimismo, se ha desarrollado un documento que proyecta la visión de los IBHI para fortalecer su posicionamiento técnico y operativo en la región amazónica colombiana.</t>
  </si>
  <si>
    <t>Se ha elaborado el documento base para la publicación titulada 'IBHI: Segundo Reporte sobre el Estado de los Modos de Vida y Territorios de los Pueblos Indígenas de los Departamentos de Amazonas, Vaupés y Guainía'. Además, se ha llevado a cabo la revisión de los resultados de los documentos relacionados con los IBHI en los departamentos de Amazonas, Guainía y Vaupés, así como la preparación de la información necesaria para realizar un análisis cuantitativo y cualitativo de las subvariables.</t>
  </si>
  <si>
    <t>Se ha completado la colecta botánica en el Jardín de Plantas Medicinales Okó Pakó, ubicado en la comunidad de Ceima Cachivera. También se ha finalizado la versión definitiva de las Cartillas de PES y el Formulario PES del Ministerio de Cultura, así como la organización de la VIII Feria Culinaria en Mitú, Vaupés. Se ha compilado un documento que resume las evaluaciones de chagras llevadas a cabo en Guainía, Vaupés y Amazonas. Además, se han editado cuatro documentos que detallan las estructuras de conocimiento tradicional, incluyendo la versión final de la cartilla correspondiente al pueblo Uitoto, titulada 'Sociedad y Cosmovisión: Un Acercamiento al Ordenamiento de la Naturaleza desde la Visión del Pueblo Uitoto Mɨnɨka de La Chorrera'. Por último, se ha completado la sistematización de la información obtenida a través del monitoreo de chagras en el Vaupés.</t>
  </si>
  <si>
    <t>Se han desarrollado dos fichas técnicas de ingredientes naturales. Además, se ha redactado un artículo científico destinado a ser sometido a una revista indexada, el cual contribuye al eslabón productivo de la cadena de copoazú. Se han desarrollado y estandarizado siete nuevos métodos de laboratorio. Asimismo, se encuentra en proceso de desarrollo un sistema de gestión de datos para la librería de compuestos naturales amazónicos.</t>
  </si>
  <si>
    <t>Los datos de secuenciación de los genomas de las cepas COLMIS han sido recibidos y procesados en Novogen mediante la técnica NovaSeq PE150. Actualmente, se está llevando a cabo el análisis de los resultados relacionados con el estrés hídrico y la coinoculación en Sacha inchi, con un enfoque particular en los datos morfométricos de las raíces. Por otra parte, se ha finalizado la curva de calibración para determinar la prolina en las hojas de Sacha inchi.</t>
  </si>
  <si>
    <t>Generar modelos técnico económicos con especies ícticas nativas a favor de una piscicultura amazónica sostenible</t>
  </si>
  <si>
    <t>Los participantes del proyecto de piscicultura en el río Amazonas continúan con sus cultivos, sin embargo, algunos estanques se encuentran inoperativos debido a la sequía y robos, lo que afecta la disponibilidad de agua. El clima actual ha impactado negativamente en el desarrollo de los cultivos y en las finanzas de los participantes del proyecto, quienes requerirán apoyo y fortalecimiento después del verano de 2024.</t>
  </si>
  <si>
    <t>En la Estación Experimental El Trueno, se llevaron a cabo evaluaciones de rasgos funcionales, tales como sobrevivencia, diámetro, altura total y área foliar, así como la fijación de nutrientes en cada uno de los cuatro sistemas establecidos. Además, se realizó un análisis de la fotosíntesis en nueve especies amazónicas sometidas a estrés hídrico. Se procedió con la caracterización ecofisiológica del sacha inchi tanto en monocultivo como en sistemas agroforestales, seguido por el análisis de las variables ambientales en dos sistemas de producción. En el vivero, se brindó apoyo y asistencia técnica para llevar a cabo visitas y registrar información sobre las especies comercializadas de julio a diciembre de 2023, así como para la presentación del informe ante el ICA.</t>
  </si>
  <si>
    <t>Se llevó a cabo una salida de campo para evaluar las acciones de restauración en La Lindosa, Guaviare. Entre los años 2021 y 2022, el Instituto SINCHI implementó prácticas de restauración ecológica en 1,965 hectáreas, mediante la siembra de 632,527 plántulas de especies nativas en los departamentos de Guaviare, Caquetá, Putumayo, Sur del Meta, Amazonas, Guainía, Vaupés y Vichada. Durante el año 2023, se efectuó un seguimiento y monitoreo para establecer el grado de desempeño a partir de la estimación cuantitativa de la sobrevivencia, altura, diámetro de altura basal (DAB) y diámetro de copa. Durante el mes de diciembre, se consolidó la información y se efectuaron los análisis que permiten establecer los siguientes resultados de las actividades desarrolladas:
Se evaluaron un total de 160 polígonos que corresponden a 671.88 hectáreas, en donde se establecieron 194,851 árboles. Se verificó la sobrevivencia de 131,101 árboles, lo que representa una sobrevivencia general estimada del 69.88%, para los siete (7) departamentos.
Se consolidó una base de datos constituida por 22 columnas y 9,309 filas, donde se compila de manera organizada los datos recolectados en campo referidos a las estrategias de restauración implementadas. Estos datos corresponden a 171,727 individuos en la estrategia de enriquecimiento forestal, 11,243 en sistemas agroforestales, 6,741 en sistemas silvopastoriles, 3,218 árboles en ronda hídrica, 1,292 árboles maderables y frutales en chagra y huerto, y 130 individuos en corredores de conectividad.
En el departamento del Amazonas, se evaluaron 112.68 hectáreas con un total de 36,488 individuos. Se reportan 17,347 árboles vivos, con una altura promedio de 138 centímetros, un diámetro de altura basal (DAB) de 2.89 centímetros, y un diámetro de copa de 139 y 140.1 centímetros, respectivamente. La sobrevivencia fue del 47.54%.
Para el Caquetá, se evaluaron 313.6 hectáreas donde se establecieron 59,734 árboles. Se reportan 45,541 individuos vivos, con una altura promedio de 104 centímetros, un diámetro de altura basal (DAB) de 1.38 centímetros, y diámetros de copa de 77.5 y 68.5 centímetros. La sobrevivencia fue del 76.24%.
En los departamentos del Guainía y Vichada, se evaluaron 10,793 individuos en un área de 17.86 hectáreas. La altura promedio fue de 49.7 centímetros, con un DAB de 0.46 centímetros y una sobrevivencia del 71.05%.
En el departamento del Guaviare, se evaluaron 27,566 árboles en un área de 98.14 hectáreas. La altura promedio fue de 91.9 centímetros, con un DAB de 1.12 centímetros y diámetros de copa de 73.2 y 60 centímetros. La sobrevivencia fue del 71.06%.
En el departamento del Meta, se evaluaron 8,775 árboles en un área de 35.77 hectáreas. Se encontraron 2,779 individuos vivos, con una altura promedio de 81.4 centímetros, un DAB de 1.13 centímetros, y una sobrevivencia del 31.66%.
En Vaupés, se evaluaron 11,005 árboles, encontrando 7,079 individuos vivos, con una sobrevivencia del 64.32%, un DAB de 1.54 centímetros y diámetros de copa de 55.9 y 54.5 centímetros, respectivamente. Se restauró un área de 34.37 hectáreas.
Se llevaron a cabo tres talleres de capacitación en los cuales participaron 51 representantes de instituciones, organizaciones, gremios, sociedad civil y representantes comunitarios.</t>
  </si>
  <si>
    <t>Acompañar el desarrollo  de las ciudades, municipalidades y otros asentamientos sostenibles en la Amazonia colombiana</t>
  </si>
  <si>
    <t>Se han completado las prácticas académicas con el diseño de planes para las ciudades, en los cuales se llevaron a cabo ejercicios de acupuntura urbana. Además, se han elaborado informes que detallan los resultados de las intervenciones realizadas.</t>
  </si>
  <si>
    <t>Participación en la mesa técnica de frutales amazónicos y como panelista en el Foro sobre Desarrollo Sostenible en el Amazonas biodiverso, compartiendo espacio con representantes de Amazonia MIA USAID, AGROSAVIA y la Universidad de los Andes. Se llevaron a cabo la revisión de líneas de proceso y la estandarización de productos de Asoproagro, enfocadas en las líneas de sacha inchi y copoazú, así como la revisión de los costos fijos y variables</t>
  </si>
  <si>
    <t>Se ha llevado a cabo la actualización de las bases de datos del SIATAC, con la producción y publicación de 1 capa referente a cicatrices de quema en el mes de noviembre, cubriendo un área de 8,643 hectáreas, así como la identificación de puntos de calor en el mes de diciembre, totalizando 1,131 puntos. Se ha avanzado en el cálculo de variables del MoSCAL y se encuentra en proceso la publicación de los indicadores de conservación del bosque para el período comprendido entre julio de 2017 y julio de 2023. Adicionalmente, se llevó a cabo la reunión de socialización del MoSCAL en el Núcleo de Desarrollo Forestal de Mapiripán, con la participación de 16 líderes veredales. Se procedió con la actualización del Atlas de Conflictos Socioambientales en un taller realizado en Mitú, Vaupés, con la participación de 60 personas, y se organizó un taller sobre la ruta de democratización de la información en el municipio de Vista Hermosa, Meta, con la participación de 30 personas. Durante este período, el portal SIATAC registró un total de 9,029 usuarios, 28,995 visitas y se realizaron 1,524 descargas de información</t>
  </si>
  <si>
    <t>Se han elaborado fichas municipales informativas sobre el cambio climático. 2) Se ha llevado a cabo la actualización de las líneas base del MoSCAL para incorporar nuevos predios al monitoreo. 3) Se ha completado la producción del mapa de coberturas terrestres correspondiente al año 2023, con una resolución de 100k, abarcando los 17 municipios prioritarios</t>
  </si>
  <si>
    <t>En total, se han registrado 546 nuevos ingresos a la base de datos, de los cuales 304 corresponden a especies vasculares y 242 a especies no vasculares. Estos registros provienen principalmente del trabajo realizado en áreas de la Chorrera (Amazonas) y de proyectos como IFN y Bio Binacional. Además, se llevó a cabo la catalogación de anfibios procedentes de Amacayacu, así como actualizaciones taxonómicas de anfibios y reptiles de diversos ríos. Se han migrado al SIB y al GBIF dos reportes de peces, uno de macroinvertebrados y otro de microalgas. También se han realizado actualizaciones en el portal institucional de información de macroinvertebrados acuáticos y peces, incluyendo información sobre las colecciones actualizadas de peces y macroinvertebrados en dicho portal</t>
  </si>
  <si>
    <t>Aumentar la visibilidad, comunicación,   incidencia y apropiación  de los resultados de la investigación científica en la Amazonia colombiana</t>
  </si>
  <si>
    <t>4 artículos científicos reportados en Scopus y socializados en La ciencia a un click.
3 comunicados, 22 apariciones en medios.</t>
  </si>
  <si>
    <t>52 piezas elaboradas para diversas salidas (videos, banners, presentaciones)
24 publicaciones en Facebook, 68 en X, 19 en Instagram, 4 en LinkedIn.
1 Boletín La Ciencia a un click.</t>
  </si>
  <si>
    <t>Uno de los investigadores del instituto completó un programa de capacitación en bioinformática y sistemática de termitas en la Universidad de Sao Paulo, Brasil. Además, se gestionó la capacitación de colaboradores, centrándose en el apoyo a estudios de doctorado para el personal dedicado a la investigación en instituciones acreditadas, así como en la provisión de formación complementaria. Este enfoque tiene como objetivo principal fortalecer la capacidad del personal científico asociado al Instituto, para que puedan contribuir de manera más efectiva en la realización, coordinación y difusión de estudios e investigaciones científicas de alto nivel, en línea con la misión del Instituto</t>
  </si>
  <si>
    <t>Se resalta la participación en eventos estratégicos, tales como la séptima sesión extraordinaria del Consejo Directivo de Corpoamazonia, el seguimiento de ríos por parte de la ANDI y reuniones clave relacionadas con la operación del Fondo para la Vida y la Biodiversidad. Durante estos eventos, se abordaron temas críticos como los Derechos Humanos en la Amazonía y la bioeconomía panamazónica, con preparativos para la COP16. Además, se asistió a eventos enfocados en parques nacionales y la actualización de políticas del sistema de conservación a nivel nacional.</t>
  </si>
  <si>
    <t>Se actualizó base de datos de macrofauna edáfica con los aportes de la Bio Chorrera y del proyecto ANDI. 1323 registros de anfibios y 814 de reptiles</t>
  </si>
  <si>
    <t>Se ha consolidado el Capítulo II (Servicios Ecosistémicos), así como el anexo sobre el aprovisionamiento y la potencialidad de fauna para el turismo de naturaleza. También se han logrado avances significativos en el monitoreo comunitario en la EFI. Se realizó una salida de campo para llevar a cabo el monitoreo de Phyllomedusas en el trapecio amazónico, con la participación activa de la comunidad.</t>
  </si>
  <si>
    <t>Dentro de las actividades de adecuación fue contratado el servicio de mantenimiento y adecuaciones locativas de la sede Guaviare y la estación experimental El Trueno ya que se evidenció un deterioro considerable en las cubiertas, fachadas externas, entrepisos y acabados en madera, lo cual requeriría una atención inmediata, evitando así comprometer la integridad y estabilidad de las instalaciones, representando un riesgo de daño para la adecuada conservación de los activos del Instituto, que apoyan las diferentes actividades de investigación.</t>
  </si>
  <si>
    <t>Se han contratado diversos servicios para el mantenimiento y funcionamiento óptimo de los equipos y espacios dedicados a la investigación, que incluyen:
Mantenimiento de equipos del laboratorio de fitopatología en Florencia, asegurando su correcto funcionamiento.
Mantenimiento de equipos de cómputo y administración de infraestructura tecnológica.
Mantenimiento de deshumidificadores en el herbario amazónico COAH.
Servicios técnicos en sistemas para varias sedes, incluyendo revisión y actualización de equipos.
Adquisición e instalación de equipos como DVR y UPS para seguridad en sedes.
Administración y gestión de servidores físicos, virtuales y en la nube.
Análisis de agua residual no doméstica para evitar la eliminación de residuos peligrosos.
Mantenimiento preventivo de UPS marca Energex en la sede de Bogotá.
Compra de lámparas LED para mejorar la luminosidad en sedes principales.
Servicio de parqueadero para bote taxi con motor fuera de borda.
Suministro de combustibles y aceites lubricantes en San José del Guaviare para diversas actividades.</t>
  </si>
  <si>
    <t>Se contrató el servicio de mantenimiento y calibración de equipos de alta tecnología dispuestos en los laboratorios, acreditado por la ONAC, con el fin de mantener vigente la certificación de las pruebas de laboratorio con la Empresa certificadora CQR S.A.S</t>
  </si>
  <si>
    <t>Se renovaron las pólizas institucionales a través de la contratación de una compañía de seguros, cubriendo una amplia gama de riesgos, como casco de barcos, daño material, responsabilidad civil general, responsabilidad contractual fluvial para pasajeros (SOAT LANCHAS), manejo global, transporte de mercancías, transporte de valores, automóviles y responsabilidad civil de directores y administradores. Esto garantiza la protección y la transferencia de riesgos para los bienes y el patrimonio del Instituto, destinados a la investigación científica</t>
  </si>
  <si>
    <t>Se contrató la instalación del sistema Eddy-Covariance en la Estación Experimental El Trueno del Guaviare. Este sistema proporcionará mediciones detalladas de los flujos de gases y calor entre la superficie terrestre y la atmósfera, siendo esencial para comprender los ciclos biogeoquímicos y evaluar el impacto de actividades humanas y cambios climáticos en la región amazónica. La capacidad de recopilar datos en tiempo real respaldará estrategias de gestión de recursos y mitigación del cambio climático, generando una base de datos sólida para investigaciones sobre bosques amazónicos y su influencia en el clima. Además, permitirá un seguimiento preciso de emisiones de CO2 y procesos hidrológicos clave, siendo esencial para comprender y adaptarse al cambio climático.</t>
  </si>
  <si>
    <t>En la sede principal de Leticia, se llevaron a cabo servicios de fumigación, lavado de canales y ventanales, así como pintura exterior. Además, se contrató un servicio para suministrar e instalar una puerta/ventana de aluminio en la dirección general, en respuesta a los daños irreparables causados por una tormenta que afectó varias viviendas y edificaciones de la ciudad.</t>
  </si>
  <si>
    <t>Se gestionaron las adquisiciones para mejorar la gestión de información ambiental en la Amazonia colombiana. Esto incluyó la ampliación del licenciamiento de Google Workspace con 289 cuentas y aumento de su capacidad de almacenamiento. Se mejoró la conectividad en sedes como Inírida y Mitú con servicios especializados, mientras que en Leticia se optimizó con dos antenas independientes de gama empresarial. Las sedes Guaviare y Florencia renovaron su conectividad, y la sede Bogotá amplió su canal de comunicación de 40 Mbps a 256 Mbps.
Se fortaleció la seguridad informática con la adquisición de 242 licencias de antivirus para computadores y servidores. Para eficiencia digital, se obtuvieron créditos en la nube para SIAT-AC y se modernizaron las aplicaciones de las Colecciones Biológicas para su migración a la nube.
Medidas de seguridad perimetral se implementaron con equipos especializados en múltiples sedes. Se modernizó la conectividad wifi con 17 nuevos puntos de acceso. Se aseguró la disponibilidad de servicios tecnológicos mediante herramientas de monitoreo de equipos críticos y adquisición de repuestos para mantenimiento preventivo y correctivo. Además, se adquirieron 9 equipos de cómputo para mantenerse al día con los avances tecnológicos</t>
  </si>
  <si>
    <t>Se mantuvo la operación logística en cada sede del Instituto para garantizar sus actividades institucionales, incluyendo la administración y custodia del centro de gestión documental. Se renovó el servicio de internet y los productos Google Suite para mejorar la accesibilidad a la información y la colaboración entre los colaboradores. Se aseguró el mantenimiento de activos como embarcaciones y deslizadoras. Además, se cubrieron los pagos de servicios públicos en varias sedes del Instituto y se brindó soporte y capacitación en el software ERP STONE. Se contrató personal de apoyo para trámites administrativos, logísticos y técnicos, así como servicios profesionales para la gestión documental y apoyo a la oficina de comunicaciones en la administración y custodia de 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</si>
</sst>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 #,##0.00_-;\-&quot;$&quot;\ * #,##0.00_-;_-&quot;$&quot;\ * &quot;-&quot;??_-;_-@_-"/>
    <numFmt numFmtId="164" formatCode="_(* #,##0.00_);_(* \(#,##0.00\);_(* &quot;-&quot;??_);_(@_)"/>
    <numFmt numFmtId="165" formatCode="_(&quot;$&quot;\ * #,##0.00_);_(&quot;$&quot;\ * \(#,##0.00\);_(&quot;$&quot;\ * &quot;-&quot;??_);_(@_)"/>
    <numFmt numFmtId="166" formatCode="_-* #,##0_-;\-* #,##0_-;_-* &quot;-&quot;??_-;_-@_-"/>
    <numFmt numFmtId="167" formatCode="_([$$-240A]\ * #,##0.00_);_([$$-240A]\ * \(#,##0.00\);_([$$-240A]\ * &quot;-&quot;??_);_(@_)"/>
    <numFmt numFmtId="168" formatCode="_-[$$-240A]\ * #,##0.00_-;\-[$$-240A]\ * #,##0.00_-;_-[$$-240A]\ * &quot;-&quot;??_-;_-@_-"/>
    <numFmt numFmtId="169" formatCode="[$-10409]#,##0.00"/>
    <numFmt numFmtId="170" formatCode="_(&quot;$&quot;\ * #,##0_);_(&quot;$&quot;\ * \(#,##0\);_(&quot;$&quot;\ * &quot;-&quot;??_);_(@_)"/>
    <numFmt numFmtId="171" formatCode="_-[$$-240A]\ * #,##0_-;\-[$$-240A]\ * #,##0_-;_-[$$-240A]\ * &quot;-&quot;??_-;_-@_-"/>
  </numFmts>
  <fonts count="31"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0"/>
      <color theme="1"/>
      <name val="Calibri"/>
      <family val="2"/>
      <scheme val="minor"/>
    </font>
    <font>
      <b/>
      <sz val="11"/>
      <color indexed="81"/>
      <name val="Tahoma"/>
      <family val="2"/>
    </font>
    <font>
      <sz val="11"/>
      <color indexed="81"/>
      <name val="Tahoma"/>
      <family val="2"/>
    </font>
    <font>
      <b/>
      <sz val="12"/>
      <name val="Arial Narrow"/>
      <family val="2"/>
    </font>
    <font>
      <b/>
      <sz val="12"/>
      <color theme="0"/>
      <name val="Arial Narrow"/>
      <family val="2"/>
    </font>
    <font>
      <sz val="12"/>
      <color indexed="81"/>
      <name val="Tahoma"/>
      <family val="2"/>
    </font>
    <font>
      <b/>
      <sz val="20"/>
      <color theme="1"/>
      <name val="Calibri"/>
      <family val="2"/>
      <scheme val="minor"/>
    </font>
    <font>
      <b/>
      <sz val="14"/>
      <color theme="1"/>
      <name val="Arial"/>
      <family val="2"/>
    </font>
    <font>
      <sz val="10"/>
      <name val="Arial"/>
      <family val="2"/>
    </font>
    <font>
      <b/>
      <sz val="8"/>
      <color rgb="FF000000"/>
      <name val="Tahoma"/>
      <family val="2"/>
    </font>
    <font>
      <sz val="10"/>
      <color rgb="FF000000"/>
      <name val="Tahoma"/>
      <family val="2"/>
    </font>
    <font>
      <sz val="10"/>
      <color theme="1"/>
      <name val="Arial Narrow"/>
      <family val="2"/>
    </font>
    <font>
      <b/>
      <sz val="22"/>
      <color theme="0"/>
      <name val="Arial Narrow"/>
      <family val="2"/>
    </font>
    <font>
      <b/>
      <sz val="18"/>
      <color rgb="FFFF0000"/>
      <name val="Arial Narrow"/>
      <family val="2"/>
    </font>
    <font>
      <b/>
      <sz val="12"/>
      <color theme="1"/>
      <name val="Arial Narrow"/>
      <family val="2"/>
    </font>
    <font>
      <b/>
      <sz val="10"/>
      <name val="Arial Narrow"/>
      <family val="2"/>
    </font>
    <font>
      <b/>
      <sz val="10"/>
      <color rgb="FFFF0000"/>
      <name val="Arial Narrow"/>
      <family val="2"/>
    </font>
    <font>
      <sz val="10"/>
      <name val="Arial Narrow"/>
      <family val="2"/>
    </font>
    <font>
      <sz val="11"/>
      <color theme="1"/>
      <name val="Arial Narrow"/>
      <family val="2"/>
    </font>
    <font>
      <b/>
      <sz val="10"/>
      <color theme="1"/>
      <name val="Arial Narrow"/>
      <family val="2"/>
    </font>
    <font>
      <b/>
      <sz val="11"/>
      <color theme="1"/>
      <name val="Arial Narrow"/>
      <family val="2"/>
    </font>
    <font>
      <sz val="12"/>
      <color theme="1"/>
      <name val="Arial Narrow"/>
      <family val="2"/>
    </font>
    <font>
      <sz val="12"/>
      <name val="Arial Narrow"/>
      <family val="2"/>
    </font>
    <font>
      <b/>
      <sz val="16"/>
      <color theme="0"/>
      <name val="Arial Narrow"/>
      <family val="2"/>
    </font>
    <font>
      <sz val="10"/>
      <color theme="0"/>
      <name val="Arial Narrow"/>
      <family val="2"/>
    </font>
    <font>
      <b/>
      <sz val="14"/>
      <color theme="0"/>
      <name val="Arial Narrow"/>
      <family val="2"/>
    </font>
    <font>
      <b/>
      <sz val="10"/>
      <color theme="0"/>
      <name val="Arial Narrow"/>
      <family val="2"/>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FFFFFF"/>
        <bgColor rgb="FFFFFFFF"/>
      </patternFill>
    </fill>
    <fill>
      <patternFill patternType="solid">
        <fgColor rgb="FFC0C0C0"/>
        <bgColor rgb="FFC0C0C0"/>
      </patternFill>
    </fill>
    <fill>
      <patternFill patternType="solid">
        <fgColor rgb="FF4472C4"/>
        <bgColor indexed="64"/>
      </patternFill>
    </fill>
    <fill>
      <patternFill patternType="solid">
        <fgColor rgb="FFE6EFFD"/>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s>
  <cellStyleXfs count="8">
    <xf numFmtId="0" fontId="0" fillId="0" borderId="0"/>
    <xf numFmtId="0" fontId="12" fillId="0" borderId="0"/>
    <xf numFmtId="0" fontId="3" fillId="0" borderId="0"/>
    <xf numFmtId="165"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164" fontId="3" fillId="0" borderId="0" applyFont="0" applyFill="0" applyBorder="0" applyAlignment="0" applyProtection="0"/>
  </cellStyleXfs>
  <cellXfs count="131">
    <xf numFmtId="0" fontId="0" fillId="0" borderId="0" xfId="0"/>
    <xf numFmtId="0" fontId="4" fillId="2" borderId="0" xfId="0" applyFont="1" applyFill="1"/>
    <xf numFmtId="0" fontId="0" fillId="2" borderId="0" xfId="0" applyFill="1" applyAlignment="1">
      <alignment vertical="center" wrapText="1"/>
    </xf>
    <xf numFmtId="0" fontId="11" fillId="2" borderId="0" xfId="0" applyFont="1" applyFill="1" applyAlignment="1">
      <alignment horizontal="center" vertical="center" wrapText="1"/>
    </xf>
    <xf numFmtId="0" fontId="14" fillId="6" borderId="10" xfId="0" applyFont="1" applyFill="1" applyBorder="1" applyAlignment="1">
      <alignment vertical="center" wrapText="1" readingOrder="1"/>
    </xf>
    <xf numFmtId="169" fontId="14" fillId="6" borderId="10" xfId="0" applyNumberFormat="1" applyFont="1" applyFill="1" applyBorder="1" applyAlignment="1">
      <alignment horizontal="right" vertical="center" wrapText="1" readingOrder="1"/>
    </xf>
    <xf numFmtId="0" fontId="4" fillId="2" borderId="0" xfId="0" applyFont="1" applyFill="1" applyAlignment="1">
      <alignment vertical="center" wrapText="1"/>
    </xf>
    <xf numFmtId="0" fontId="14" fillId="7" borderId="10" xfId="0" applyFont="1" applyFill="1" applyBorder="1" applyAlignment="1">
      <alignment vertical="center" wrapText="1" readingOrder="1"/>
    </xf>
    <xf numFmtId="169" fontId="14" fillId="7" borderId="10" xfId="0" applyNumberFormat="1" applyFont="1" applyFill="1" applyBorder="1" applyAlignment="1">
      <alignment horizontal="right" vertical="center" wrapText="1" readingOrder="1"/>
    </xf>
    <xf numFmtId="0" fontId="14" fillId="7" borderId="10" xfId="0" applyFont="1" applyFill="1" applyBorder="1" applyAlignment="1">
      <alignment horizontal="right" vertical="center" wrapText="1" readingOrder="1"/>
    </xf>
    <xf numFmtId="0" fontId="14" fillId="6" borderId="10" xfId="0" applyFont="1" applyFill="1" applyBorder="1" applyAlignment="1">
      <alignment horizontal="right" vertical="center" wrapText="1" readingOrder="1"/>
    </xf>
    <xf numFmtId="0" fontId="13" fillId="4" borderId="10" xfId="0" applyFont="1" applyFill="1" applyBorder="1" applyAlignment="1">
      <alignment horizontal="center" vertical="center" wrapText="1" readingOrder="1"/>
    </xf>
    <xf numFmtId="0" fontId="10" fillId="2" borderId="0" xfId="0" applyFont="1" applyFill="1" applyAlignment="1">
      <alignment vertical="center" wrapText="1"/>
    </xf>
    <xf numFmtId="0" fontId="18" fillId="2" borderId="4" xfId="2" applyFont="1" applyFill="1" applyBorder="1" applyAlignment="1">
      <alignment vertical="center"/>
    </xf>
    <xf numFmtId="0" fontId="15" fillId="2" borderId="1" xfId="2" applyFont="1" applyFill="1" applyBorder="1" applyAlignment="1">
      <alignment horizontal="center" vertical="center"/>
    </xf>
    <xf numFmtId="0" fontId="18" fillId="2" borderId="0" xfId="2" applyFont="1" applyFill="1" applyAlignment="1">
      <alignment vertical="center"/>
    </xf>
    <xf numFmtId="0" fontId="19" fillId="9" borderId="1" xfId="2" applyFont="1" applyFill="1" applyBorder="1" applyAlignment="1">
      <alignment horizontal="left" vertical="center" wrapText="1"/>
    </xf>
    <xf numFmtId="0" fontId="19" fillId="2" borderId="1" xfId="2" applyFont="1" applyFill="1" applyBorder="1" applyAlignment="1">
      <alignment vertical="center" wrapText="1"/>
    </xf>
    <xf numFmtId="0" fontId="19" fillId="9" borderId="1" xfId="2" applyFont="1" applyFill="1" applyBorder="1" applyAlignment="1">
      <alignment horizontal="left" vertical="center"/>
    </xf>
    <xf numFmtId="170" fontId="15" fillId="2" borderId="1" xfId="3" applyNumberFormat="1" applyFont="1" applyFill="1" applyBorder="1" applyAlignment="1">
      <alignment vertical="center"/>
    </xf>
    <xf numFmtId="0" fontId="15" fillId="2" borderId="0" xfId="2" applyFont="1" applyFill="1" applyAlignment="1">
      <alignment vertical="center"/>
    </xf>
    <xf numFmtId="0" fontId="15" fillId="2" borderId="1" xfId="2" applyFont="1" applyFill="1" applyBorder="1" applyAlignment="1">
      <alignment vertical="center"/>
    </xf>
    <xf numFmtId="15" fontId="21" fillId="2" borderId="1" xfId="2" applyNumberFormat="1" applyFont="1" applyFill="1" applyBorder="1" applyAlignment="1">
      <alignment vertical="center" wrapText="1"/>
    </xf>
    <xf numFmtId="0" fontId="21" fillId="2" borderId="0" xfId="2" applyFont="1" applyFill="1" applyAlignment="1">
      <alignment vertical="center"/>
    </xf>
    <xf numFmtId="0" fontId="15" fillId="0" borderId="1" xfId="2" applyFont="1" applyBorder="1" applyAlignment="1">
      <alignment horizontal="justify" vertical="top" wrapText="1"/>
    </xf>
    <xf numFmtId="0" fontId="21" fillId="0" borderId="13" xfId="5" applyFont="1" applyBorder="1" applyAlignment="1">
      <alignment horizontal="left" vertical="top" wrapText="1"/>
    </xf>
    <xf numFmtId="0" fontId="19" fillId="2" borderId="1" xfId="2" applyFont="1" applyFill="1" applyBorder="1" applyAlignment="1">
      <alignment horizontal="left" vertical="center" wrapText="1"/>
    </xf>
    <xf numFmtId="0" fontId="19" fillId="9" borderId="1" xfId="2" applyFont="1" applyFill="1" applyBorder="1" applyAlignment="1">
      <alignment horizontal="center" vertical="center" wrapText="1"/>
    </xf>
    <xf numFmtId="0" fontId="21" fillId="2" borderId="1" xfId="2" applyFont="1" applyFill="1" applyBorder="1" applyAlignment="1">
      <alignment horizontal="left" vertical="center" wrapText="1"/>
    </xf>
    <xf numFmtId="0" fontId="15" fillId="2" borderId="0" xfId="2" applyFont="1" applyFill="1" applyAlignment="1">
      <alignment vertical="top"/>
    </xf>
    <xf numFmtId="0" fontId="21" fillId="3" borderId="1" xfId="2" applyFont="1" applyFill="1" applyBorder="1" applyAlignment="1">
      <alignment horizontal="center" vertical="top" wrapText="1"/>
    </xf>
    <xf numFmtId="9" fontId="21" fillId="2" borderId="1" xfId="2" applyNumberFormat="1" applyFont="1" applyFill="1" applyBorder="1" applyAlignment="1">
      <alignment horizontal="center" vertical="top" wrapText="1"/>
    </xf>
    <xf numFmtId="0" fontId="21" fillId="2" borderId="1" xfId="2" applyFont="1" applyFill="1" applyBorder="1" applyAlignment="1">
      <alignment vertical="top" wrapText="1"/>
    </xf>
    <xf numFmtId="10" fontId="21" fillId="2" borderId="1" xfId="2" applyNumberFormat="1" applyFont="1" applyFill="1" applyBorder="1" applyAlignment="1">
      <alignment horizontal="center" vertical="top" wrapText="1"/>
    </xf>
    <xf numFmtId="171" fontId="15" fillId="2" borderId="1" xfId="2" applyNumberFormat="1" applyFont="1" applyFill="1" applyBorder="1" applyAlignment="1">
      <alignment horizontal="center" vertical="top"/>
    </xf>
    <xf numFmtId="10" fontId="15" fillId="2" borderId="1" xfId="2" applyNumberFormat="1" applyFont="1" applyFill="1" applyBorder="1" applyAlignment="1">
      <alignment horizontal="center" vertical="top"/>
    </xf>
    <xf numFmtId="0" fontId="15" fillId="2" borderId="1" xfId="2" applyFont="1" applyFill="1" applyBorder="1" applyAlignment="1">
      <alignment horizontal="justify" vertical="top" wrapText="1"/>
    </xf>
    <xf numFmtId="0" fontId="15" fillId="2" borderId="1" xfId="2" applyFont="1" applyFill="1" applyBorder="1" applyAlignment="1">
      <alignment vertical="top" wrapText="1"/>
    </xf>
    <xf numFmtId="0" fontId="21" fillId="2" borderId="1" xfId="2" applyFont="1" applyFill="1" applyBorder="1" applyAlignment="1">
      <alignment horizontal="center" vertical="top" wrapText="1"/>
    </xf>
    <xf numFmtId="0" fontId="21" fillId="2" borderId="1" xfId="2" applyFont="1" applyFill="1" applyBorder="1" applyAlignment="1">
      <alignment horizontal="left" vertical="top" wrapText="1"/>
    </xf>
    <xf numFmtId="9" fontId="30" fillId="5" borderId="1" xfId="2" applyNumberFormat="1" applyFont="1" applyFill="1" applyBorder="1" applyAlignment="1">
      <alignment horizontal="center" vertical="top" wrapText="1"/>
    </xf>
    <xf numFmtId="10" fontId="21" fillId="2" borderId="1" xfId="2" applyNumberFormat="1" applyFont="1" applyFill="1" applyBorder="1" applyAlignment="1">
      <alignment vertical="top" wrapText="1"/>
    </xf>
    <xf numFmtId="165" fontId="15" fillId="2" borderId="1" xfId="3" applyFont="1" applyFill="1" applyBorder="1" applyAlignment="1">
      <alignment vertical="top"/>
    </xf>
    <xf numFmtId="166" fontId="23" fillId="2" borderId="1" xfId="2" applyNumberFormat="1" applyFont="1" applyFill="1" applyBorder="1" applyAlignment="1">
      <alignment horizontal="center" vertical="top"/>
    </xf>
    <xf numFmtId="171" fontId="30" fillId="5" borderId="1" xfId="2" applyNumberFormat="1" applyFont="1" applyFill="1" applyBorder="1" applyAlignment="1">
      <alignment horizontal="center" vertical="top"/>
    </xf>
    <xf numFmtId="10" fontId="28" fillId="5" borderId="1" xfId="2" applyNumberFormat="1" applyFont="1" applyFill="1" applyBorder="1" applyAlignment="1">
      <alignment horizontal="center" vertical="top"/>
    </xf>
    <xf numFmtId="0" fontId="19" fillId="9" borderId="1" xfId="2" applyFont="1" applyFill="1" applyBorder="1" applyAlignment="1">
      <alignment horizontal="center" vertical="top" wrapText="1"/>
    </xf>
    <xf numFmtId="10" fontId="30" fillId="5" borderId="1" xfId="2" applyNumberFormat="1" applyFont="1" applyFill="1" applyBorder="1" applyAlignment="1">
      <alignment horizontal="center" vertical="top" wrapText="1"/>
    </xf>
    <xf numFmtId="168" fontId="30" fillId="5" borderId="1" xfId="2" applyNumberFormat="1" applyFont="1" applyFill="1" applyBorder="1" applyAlignment="1">
      <alignment horizontal="center" vertical="top"/>
    </xf>
    <xf numFmtId="167" fontId="30" fillId="5" borderId="1" xfId="3" applyNumberFormat="1" applyFont="1" applyFill="1" applyBorder="1" applyAlignment="1">
      <alignment horizontal="center" vertical="top"/>
    </xf>
    <xf numFmtId="0" fontId="27" fillId="8" borderId="1" xfId="2" applyFont="1" applyFill="1" applyBorder="1" applyAlignment="1">
      <alignment horizontal="center" vertical="top" wrapText="1"/>
    </xf>
    <xf numFmtId="0" fontId="28" fillId="8" borderId="1" xfId="2" applyFont="1" applyFill="1" applyBorder="1" applyAlignment="1">
      <alignment horizontal="left" vertical="top" wrapText="1"/>
    </xf>
    <xf numFmtId="0" fontId="28" fillId="8" borderId="1" xfId="2" applyFont="1" applyFill="1" applyBorder="1" applyAlignment="1">
      <alignment horizontal="center" vertical="top" wrapText="1"/>
    </xf>
    <xf numFmtId="0" fontId="28" fillId="8" borderId="1" xfId="2" applyFont="1" applyFill="1" applyBorder="1" applyAlignment="1">
      <alignment vertical="top" wrapText="1"/>
    </xf>
    <xf numFmtId="165" fontId="29" fillId="8" borderId="1" xfId="3" applyFont="1" applyFill="1" applyBorder="1" applyAlignment="1">
      <alignment vertical="top"/>
    </xf>
    <xf numFmtId="0" fontId="28" fillId="8" borderId="1" xfId="2" applyFont="1" applyFill="1" applyBorder="1" applyAlignment="1">
      <alignment vertical="top"/>
    </xf>
    <xf numFmtId="0" fontId="19" fillId="9" borderId="1" xfId="2" applyFont="1" applyFill="1" applyBorder="1" applyAlignment="1">
      <alignment horizontal="center" vertical="top"/>
    </xf>
    <xf numFmtId="0" fontId="19" fillId="2" borderId="1" xfId="2" applyFont="1" applyFill="1" applyBorder="1" applyAlignment="1">
      <alignment vertical="top" wrapText="1"/>
    </xf>
    <xf numFmtId="0" fontId="19" fillId="2" borderId="1" xfId="2" applyFont="1" applyFill="1" applyBorder="1" applyAlignment="1">
      <alignment horizontal="center" vertical="top" wrapText="1"/>
    </xf>
    <xf numFmtId="0" fontId="19" fillId="2" borderId="1" xfId="2" applyFont="1" applyFill="1" applyBorder="1" applyAlignment="1">
      <alignment horizontal="left" vertical="top" wrapText="1"/>
    </xf>
    <xf numFmtId="170" fontId="15" fillId="2" borderId="1" xfId="3" applyNumberFormat="1" applyFont="1" applyFill="1" applyBorder="1" applyAlignment="1">
      <alignment vertical="top"/>
    </xf>
    <xf numFmtId="15" fontId="21" fillId="2" borderId="1" xfId="2" applyNumberFormat="1" applyFont="1" applyFill="1" applyBorder="1" applyAlignment="1">
      <alignment vertical="top" wrapText="1"/>
    </xf>
    <xf numFmtId="170" fontId="15" fillId="2" borderId="0" xfId="2" applyNumberFormat="1" applyFont="1" applyFill="1" applyAlignment="1">
      <alignment vertical="top"/>
    </xf>
    <xf numFmtId="0" fontId="21" fillId="2" borderId="0" xfId="2" applyFont="1" applyFill="1" applyAlignment="1">
      <alignment vertical="top"/>
    </xf>
    <xf numFmtId="0" fontId="15" fillId="0" borderId="1" xfId="2" applyFont="1" applyBorder="1" applyAlignment="1">
      <alignment vertical="top" wrapText="1"/>
    </xf>
    <xf numFmtId="0" fontId="21" fillId="0" borderId="1" xfId="5" applyFont="1" applyBorder="1" applyAlignment="1">
      <alignment horizontal="left" vertical="top" wrapText="1"/>
    </xf>
    <xf numFmtId="166" fontId="15" fillId="0" borderId="1" xfId="7" applyNumberFormat="1" applyFont="1" applyBorder="1" applyAlignment="1">
      <alignment vertical="top"/>
    </xf>
    <xf numFmtId="170" fontId="30" fillId="8" borderId="1" xfId="3" applyNumberFormat="1" applyFont="1" applyFill="1" applyBorder="1" applyAlignment="1">
      <alignment vertical="top"/>
    </xf>
    <xf numFmtId="10" fontId="15" fillId="10" borderId="1" xfId="2" applyNumberFormat="1" applyFont="1" applyFill="1" applyBorder="1" applyAlignment="1">
      <alignment horizontal="center" vertical="top"/>
    </xf>
    <xf numFmtId="0" fontId="15" fillId="10" borderId="1" xfId="2" applyFont="1" applyFill="1" applyBorder="1" applyAlignment="1">
      <alignment vertical="top" wrapText="1"/>
    </xf>
    <xf numFmtId="0" fontId="21" fillId="0" borderId="16" xfId="5" applyFont="1" applyBorder="1" applyAlignment="1">
      <alignment horizontal="justify" vertical="top" wrapText="1"/>
    </xf>
    <xf numFmtId="0" fontId="21" fillId="0" borderId="1" xfId="5" applyFont="1" applyBorder="1" applyAlignment="1">
      <alignment horizontal="justify" vertical="top" wrapText="1"/>
    </xf>
    <xf numFmtId="10" fontId="15" fillId="0" borderId="13" xfId="2" applyNumberFormat="1" applyFont="1" applyBorder="1" applyAlignment="1">
      <alignment horizontal="left" vertical="top" wrapText="1"/>
    </xf>
    <xf numFmtId="10" fontId="15" fillId="0" borderId="13" xfId="2" applyNumberFormat="1" applyFont="1" applyBorder="1" applyAlignment="1">
      <alignment horizontal="justify" vertical="top" wrapText="1"/>
    </xf>
    <xf numFmtId="0" fontId="15" fillId="0" borderId="10" xfId="0" applyFont="1" applyBorder="1" applyAlignment="1">
      <alignment vertical="top" wrapText="1"/>
    </xf>
    <xf numFmtId="0" fontId="21" fillId="0" borderId="1" xfId="2" applyFont="1" applyBorder="1" applyAlignment="1">
      <alignment vertical="top" wrapText="1"/>
    </xf>
    <xf numFmtId="10" fontId="15" fillId="0" borderId="1" xfId="2" applyNumberFormat="1" applyFont="1" applyBorder="1" applyAlignment="1">
      <alignment horizontal="center" vertical="top"/>
    </xf>
    <xf numFmtId="171" fontId="15" fillId="0" borderId="1" xfId="2" applyNumberFormat="1" applyFont="1" applyBorder="1" applyAlignment="1">
      <alignment horizontal="center" vertical="top"/>
    </xf>
    <xf numFmtId="0" fontId="10" fillId="2" borderId="0" xfId="0" applyFont="1" applyFill="1" applyAlignment="1">
      <alignment horizontal="left" vertical="center" wrapText="1"/>
    </xf>
    <xf numFmtId="0" fontId="18" fillId="2" borderId="1" xfId="2" applyFont="1" applyFill="1" applyBorder="1" applyAlignment="1">
      <alignment horizontal="center" vertical="center" wrapText="1"/>
    </xf>
    <xf numFmtId="0" fontId="16" fillId="8" borderId="1" xfId="2" applyFont="1" applyFill="1" applyBorder="1" applyAlignment="1">
      <alignment horizontal="center" vertical="center" wrapText="1"/>
    </xf>
    <xf numFmtId="0" fontId="17" fillId="2" borderId="5" xfId="2" applyFont="1" applyFill="1" applyBorder="1" applyAlignment="1">
      <alignment horizontal="center" vertical="center"/>
    </xf>
    <xf numFmtId="0" fontId="17" fillId="2" borderId="12" xfId="2" applyFont="1" applyFill="1" applyBorder="1" applyAlignment="1">
      <alignment horizontal="center" vertical="center"/>
    </xf>
    <xf numFmtId="0" fontId="17" fillId="2" borderId="6" xfId="2" applyFont="1" applyFill="1" applyBorder="1" applyAlignment="1">
      <alignment horizontal="center" vertical="center"/>
    </xf>
    <xf numFmtId="0" fontId="17" fillId="2" borderId="7" xfId="2" applyFont="1" applyFill="1" applyBorder="1" applyAlignment="1">
      <alignment horizontal="center" vertical="center"/>
    </xf>
    <xf numFmtId="0" fontId="17" fillId="2" borderId="9" xfId="2" applyFont="1" applyFill="1" applyBorder="1" applyAlignment="1">
      <alignment horizontal="center" vertical="center"/>
    </xf>
    <xf numFmtId="0" fontId="17" fillId="2" borderId="8" xfId="2" applyFont="1" applyFill="1" applyBorder="1" applyAlignment="1">
      <alignment horizontal="center" vertical="center"/>
    </xf>
    <xf numFmtId="0" fontId="26" fillId="9" borderId="1" xfId="2" applyFont="1" applyFill="1" applyBorder="1" applyAlignment="1">
      <alignment horizontal="center" vertical="center" wrapText="1"/>
    </xf>
    <xf numFmtId="0" fontId="8" fillId="9" borderId="1" xfId="2" applyFont="1" applyFill="1" applyBorder="1" applyAlignment="1">
      <alignment horizontal="center" vertical="center" wrapText="1"/>
    </xf>
    <xf numFmtId="0" fontId="19" fillId="10" borderId="1" xfId="2" applyFont="1" applyFill="1" applyBorder="1" applyAlignment="1">
      <alignment horizontal="center" vertical="center" wrapText="1"/>
    </xf>
    <xf numFmtId="0" fontId="30" fillId="10" borderId="1" xfId="2" applyFont="1" applyFill="1" applyBorder="1" applyAlignment="1">
      <alignment horizontal="center" vertical="center" wrapText="1"/>
    </xf>
    <xf numFmtId="0" fontId="19" fillId="2" borderId="1" xfId="2" applyFont="1" applyFill="1" applyBorder="1" applyAlignment="1">
      <alignment horizontal="center" vertical="center"/>
    </xf>
    <xf numFmtId="0" fontId="20" fillId="2" borderId="1" xfId="2" applyFont="1" applyFill="1" applyBorder="1" applyAlignment="1">
      <alignment horizontal="center" vertical="center"/>
    </xf>
    <xf numFmtId="0" fontId="25" fillId="2" borderId="1" xfId="2" applyFont="1" applyFill="1" applyBorder="1" applyAlignment="1">
      <alignment horizontal="center" vertical="center"/>
    </xf>
    <xf numFmtId="0" fontId="19" fillId="2" borderId="1" xfId="2" applyFont="1" applyFill="1" applyBorder="1" applyAlignment="1">
      <alignment horizontal="left" vertical="center" wrapText="1"/>
    </xf>
    <xf numFmtId="0" fontId="21" fillId="2" borderId="2" xfId="2" applyFont="1" applyFill="1" applyBorder="1" applyAlignment="1">
      <alignment horizontal="justify" vertical="center" wrapText="1"/>
    </xf>
    <xf numFmtId="0" fontId="21" fillId="2" borderId="11" xfId="2" applyFont="1" applyFill="1" applyBorder="1" applyAlignment="1">
      <alignment horizontal="justify" vertical="center" wrapText="1"/>
    </xf>
    <xf numFmtId="0" fontId="21" fillId="2" borderId="3" xfId="2" applyFont="1" applyFill="1" applyBorder="1" applyAlignment="1">
      <alignment horizontal="justify" vertical="center" wrapText="1"/>
    </xf>
    <xf numFmtId="0" fontId="19" fillId="9" borderId="1" xfId="2" applyFont="1" applyFill="1" applyBorder="1" applyAlignment="1">
      <alignment horizontal="center" vertical="center" wrapText="1"/>
    </xf>
    <xf numFmtId="0" fontId="22" fillId="9" borderId="1" xfId="2" applyFont="1" applyFill="1" applyBorder="1" applyAlignment="1">
      <alignment vertical="center" wrapText="1"/>
    </xf>
    <xf numFmtId="0" fontId="22" fillId="9" borderId="1" xfId="2" applyFont="1" applyFill="1" applyBorder="1" applyAlignment="1">
      <alignment horizontal="center" vertical="center" wrapText="1"/>
    </xf>
    <xf numFmtId="0" fontId="19" fillId="9" borderId="1" xfId="2" applyFont="1" applyFill="1" applyBorder="1" applyAlignment="1">
      <alignment horizontal="center" vertical="center"/>
    </xf>
    <xf numFmtId="0" fontId="21" fillId="2" borderId="13" xfId="2" applyFont="1" applyFill="1" applyBorder="1" applyAlignment="1">
      <alignment horizontal="center" vertical="top" wrapText="1"/>
    </xf>
    <xf numFmtId="0" fontId="21" fillId="2" borderId="14" xfId="2" applyFont="1" applyFill="1" applyBorder="1" applyAlignment="1">
      <alignment horizontal="center" vertical="top" wrapText="1"/>
    </xf>
    <xf numFmtId="0" fontId="21" fillId="2" borderId="15" xfId="2" applyFont="1" applyFill="1" applyBorder="1" applyAlignment="1">
      <alignment horizontal="center" vertical="top" wrapText="1"/>
    </xf>
    <xf numFmtId="166" fontId="23" fillId="2" borderId="13" xfId="2" applyNumberFormat="1" applyFont="1" applyFill="1" applyBorder="1" applyAlignment="1">
      <alignment horizontal="center" vertical="top"/>
    </xf>
    <xf numFmtId="166" fontId="23" fillId="2" borderId="14" xfId="2" applyNumberFormat="1" applyFont="1" applyFill="1" applyBorder="1" applyAlignment="1">
      <alignment horizontal="center" vertical="top"/>
    </xf>
    <xf numFmtId="166" fontId="23" fillId="2" borderId="15" xfId="2" applyNumberFormat="1" applyFont="1" applyFill="1" applyBorder="1" applyAlignment="1">
      <alignment horizontal="center" vertical="top"/>
    </xf>
    <xf numFmtId="0" fontId="15" fillId="0" borderId="13" xfId="2" applyFont="1" applyBorder="1" applyAlignment="1">
      <alignment horizontal="center" vertical="top" wrapText="1"/>
    </xf>
    <xf numFmtId="0" fontId="15" fillId="0" borderId="14" xfId="2" applyFont="1" applyBorder="1" applyAlignment="1">
      <alignment horizontal="center" vertical="top" wrapText="1"/>
    </xf>
    <xf numFmtId="0" fontId="15" fillId="0" borderId="15" xfId="2" applyFont="1" applyBorder="1" applyAlignment="1">
      <alignment horizontal="center" vertical="top" wrapText="1"/>
    </xf>
    <xf numFmtId="0" fontId="19" fillId="9" borderId="13" xfId="2" applyFont="1" applyFill="1" applyBorder="1" applyAlignment="1">
      <alignment horizontal="center" vertical="top" wrapText="1"/>
    </xf>
    <xf numFmtId="0" fontId="19" fillId="9" borderId="15" xfId="2" applyFont="1" applyFill="1" applyBorder="1" applyAlignment="1">
      <alignment horizontal="center" vertical="top" wrapText="1"/>
    </xf>
    <xf numFmtId="0" fontId="19" fillId="9" borderId="1" xfId="2" applyFont="1" applyFill="1" applyBorder="1" applyAlignment="1">
      <alignment horizontal="center" vertical="top" wrapText="1"/>
    </xf>
    <xf numFmtId="0" fontId="24" fillId="9" borderId="1" xfId="2" applyFont="1" applyFill="1" applyBorder="1" applyAlignment="1">
      <alignment horizontal="center" vertical="top" wrapText="1"/>
    </xf>
    <xf numFmtId="0" fontId="24" fillId="9" borderId="1" xfId="2" applyFont="1" applyFill="1" applyBorder="1" applyAlignment="1">
      <alignment horizontal="center" vertical="top"/>
    </xf>
    <xf numFmtId="0" fontId="19" fillId="9" borderId="1" xfId="2" applyFont="1" applyFill="1" applyBorder="1" applyAlignment="1">
      <alignment horizontal="center" vertical="top"/>
    </xf>
    <xf numFmtId="0" fontId="22" fillId="9" borderId="1" xfId="2" applyFont="1" applyFill="1" applyBorder="1" applyAlignment="1">
      <alignment horizontal="center" vertical="top" wrapText="1"/>
    </xf>
    <xf numFmtId="0" fontId="21" fillId="2" borderId="1" xfId="2" applyFont="1" applyFill="1" applyBorder="1" applyAlignment="1">
      <alignment horizontal="center" vertical="top" wrapText="1"/>
    </xf>
    <xf numFmtId="0" fontId="22" fillId="0" borderId="1" xfId="2" applyFont="1" applyBorder="1" applyAlignment="1">
      <alignment horizontal="center" vertical="top" wrapText="1"/>
    </xf>
    <xf numFmtId="166" fontId="23" fillId="2" borderId="1" xfId="2" applyNumberFormat="1" applyFont="1" applyFill="1" applyBorder="1" applyAlignment="1">
      <alignment horizontal="center" vertical="top"/>
    </xf>
    <xf numFmtId="0" fontId="22" fillId="0" borderId="13" xfId="2" applyFont="1" applyBorder="1" applyAlignment="1">
      <alignment horizontal="center" vertical="top" wrapText="1"/>
    </xf>
    <xf numFmtId="0" fontId="22" fillId="0" borderId="14" xfId="2" applyFont="1" applyBorder="1" applyAlignment="1">
      <alignment horizontal="center" vertical="top" wrapText="1"/>
    </xf>
    <xf numFmtId="0" fontId="22" fillId="0" borderId="15" xfId="2" applyFont="1" applyBorder="1" applyAlignment="1">
      <alignment horizontal="center" vertical="top" wrapText="1"/>
    </xf>
    <xf numFmtId="0" fontId="19" fillId="2" borderId="1" xfId="2" applyFont="1" applyFill="1" applyBorder="1" applyAlignment="1">
      <alignment horizontal="left" vertical="top" wrapText="1"/>
    </xf>
    <xf numFmtId="0" fontId="21" fillId="2" borderId="2" xfId="2" applyFont="1" applyFill="1" applyBorder="1" applyAlignment="1">
      <alignment horizontal="left" vertical="top" wrapText="1"/>
    </xf>
    <xf numFmtId="0" fontId="21" fillId="2" borderId="11" xfId="2" applyFont="1" applyFill="1" applyBorder="1" applyAlignment="1">
      <alignment horizontal="left" vertical="top" wrapText="1"/>
    </xf>
    <xf numFmtId="0" fontId="21" fillId="2" borderId="3" xfId="2" applyFont="1" applyFill="1" applyBorder="1" applyAlignment="1">
      <alignment horizontal="left" vertical="top" wrapText="1"/>
    </xf>
    <xf numFmtId="0" fontId="22" fillId="9" borderId="1" xfId="2" applyFont="1" applyFill="1" applyBorder="1" applyAlignment="1">
      <alignment vertical="top" wrapText="1"/>
    </xf>
    <xf numFmtId="0" fontId="21" fillId="2" borderId="1" xfId="2" applyFont="1" applyFill="1" applyBorder="1" applyAlignment="1">
      <alignment horizontal="left" vertical="top" wrapText="1"/>
    </xf>
    <xf numFmtId="0" fontId="21" fillId="0" borderId="12" xfId="4" applyFont="1" applyBorder="1" applyAlignment="1">
      <alignment horizontal="left" vertical="top" wrapText="1"/>
    </xf>
  </cellXfs>
  <cellStyles count="8">
    <cellStyle name="Currency 2" xfId="3" xr:uid="{00000000-0005-0000-0000-000000000000}"/>
    <cellStyle name="Millares" xfId="7" builtinId="3"/>
    <cellStyle name="Moneda 11 2" xfId="6" xr:uid="{00000000-0005-0000-0000-000002000000}"/>
    <cellStyle name="Normal" xfId="0" builtinId="0"/>
    <cellStyle name="Normal 2 4" xfId="4" xr:uid="{00000000-0005-0000-0000-000004000000}"/>
    <cellStyle name="Normal 6 2" xfId="5" xr:uid="{00000000-0005-0000-0000-000005000000}"/>
    <cellStyle name="Normal 7" xfId="1" xr:uid="{00000000-0005-0000-0000-000006000000}"/>
    <cellStyle name="Normal 7 2" xfId="2"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6EFFD"/>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1767113</xdr:colOff>
      <xdr:row>3</xdr:row>
      <xdr:rowOff>199572</xdr:rowOff>
    </xdr:from>
    <xdr:to>
      <xdr:col>26</xdr:col>
      <xdr:colOff>4132483</xdr:colOff>
      <xdr:row>4</xdr:row>
      <xdr:rowOff>25599</xdr:rowOff>
    </xdr:to>
    <xdr:pic>
      <xdr:nvPicPr>
        <xdr:cNvPr id="2" name="Imagen 4">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32301542" y="722086"/>
          <a:ext cx="2365370" cy="5880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Users\DIANA\Downloads\Propuesta%20Indicadores%20Nacionales%20ODS_Validaci&#243;n%20consolidada_final_28092016_a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sheetName val="Versión final"/>
      <sheetName val="Posconflicto"/>
      <sheetName val="ODS"/>
    </sheetNames>
    <sheetDataSet>
      <sheetData sheetId="0"/>
      <sheetData sheetId="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9"/>
  <sheetViews>
    <sheetView workbookViewId="0">
      <selection activeCell="I8" sqref="I8"/>
    </sheetView>
  </sheetViews>
  <sheetFormatPr baseColWidth="10" defaultColWidth="11.42578125" defaultRowHeight="15" x14ac:dyDescent="0.25"/>
  <cols>
    <col min="1" max="1" width="3" style="2" customWidth="1"/>
    <col min="2" max="2" width="30.28515625" style="2" customWidth="1"/>
    <col min="3" max="3" width="31.28515625" style="2" customWidth="1"/>
    <col min="4" max="4" width="41.42578125" style="2" customWidth="1"/>
    <col min="5" max="5" width="10.28515625" style="2" customWidth="1"/>
    <col min="6" max="6" width="11.42578125" style="2"/>
    <col min="7" max="9" width="11.5703125" style="2" bestFit="1" customWidth="1"/>
    <col min="10" max="12" width="11.7109375" style="2" bestFit="1" customWidth="1"/>
    <col min="13" max="16384" width="11.42578125" style="2"/>
  </cols>
  <sheetData>
    <row r="1" spans="2:12" ht="50.25" customHeight="1" x14ac:dyDescent="0.25">
      <c r="B1" s="78" t="s">
        <v>33</v>
      </c>
      <c r="C1" s="78"/>
      <c r="D1" s="78"/>
      <c r="E1" s="78"/>
      <c r="F1" s="78"/>
    </row>
    <row r="2" spans="2:12" ht="15" customHeight="1" x14ac:dyDescent="0.25">
      <c r="B2" s="12"/>
      <c r="C2" s="12"/>
      <c r="D2" s="12"/>
      <c r="E2" s="12"/>
    </row>
    <row r="3" spans="2:12" s="3" customFormat="1" ht="21" x14ac:dyDescent="0.25">
      <c r="B3" s="11" t="s">
        <v>34</v>
      </c>
      <c r="C3" s="11" t="s">
        <v>74</v>
      </c>
      <c r="D3" s="11" t="s">
        <v>75</v>
      </c>
      <c r="E3" s="11" t="s">
        <v>76</v>
      </c>
      <c r="F3" s="11" t="s">
        <v>77</v>
      </c>
      <c r="G3" s="11" t="s">
        <v>78</v>
      </c>
      <c r="H3" s="11" t="s">
        <v>79</v>
      </c>
      <c r="I3" s="11" t="s">
        <v>80</v>
      </c>
      <c r="J3" s="11" t="s">
        <v>81</v>
      </c>
      <c r="K3" s="11" t="s">
        <v>82</v>
      </c>
      <c r="L3" s="11" t="s">
        <v>83</v>
      </c>
    </row>
    <row r="4" spans="2:12" s="6" customFormat="1" ht="38.25" x14ac:dyDescent="0.25">
      <c r="B4" s="4" t="s">
        <v>35</v>
      </c>
      <c r="C4" s="4" t="s">
        <v>35</v>
      </c>
      <c r="D4" s="4" t="s">
        <v>36</v>
      </c>
      <c r="E4" s="4" t="s">
        <v>84</v>
      </c>
      <c r="F4" s="4" t="s">
        <v>85</v>
      </c>
      <c r="G4" s="5">
        <v>11.1</v>
      </c>
      <c r="H4" s="5">
        <v>8.9</v>
      </c>
      <c r="I4" s="5">
        <v>9.6999999999999993</v>
      </c>
      <c r="J4" s="5">
        <v>11.2</v>
      </c>
      <c r="K4" s="5">
        <v>12</v>
      </c>
      <c r="L4" s="5">
        <v>12</v>
      </c>
    </row>
    <row r="5" spans="2:12" s="6" customFormat="1" ht="38.25" x14ac:dyDescent="0.25">
      <c r="B5" s="7" t="s">
        <v>35</v>
      </c>
      <c r="C5" s="7" t="s">
        <v>35</v>
      </c>
      <c r="D5" s="7" t="s">
        <v>37</v>
      </c>
      <c r="E5" s="7" t="s">
        <v>84</v>
      </c>
      <c r="F5" s="7" t="s">
        <v>86</v>
      </c>
      <c r="G5" s="8">
        <v>475158</v>
      </c>
      <c r="H5" s="8">
        <v>500622</v>
      </c>
      <c r="I5" s="8">
        <v>590893</v>
      </c>
      <c r="J5" s="8">
        <v>685676</v>
      </c>
      <c r="K5" s="8">
        <v>785199</v>
      </c>
      <c r="L5" s="8">
        <v>785199</v>
      </c>
    </row>
    <row r="6" spans="2:12" s="6" customFormat="1" ht="38.25" x14ac:dyDescent="0.25">
      <c r="B6" s="4" t="s">
        <v>35</v>
      </c>
      <c r="C6" s="4" t="s">
        <v>35</v>
      </c>
      <c r="D6" s="4" t="s">
        <v>87</v>
      </c>
      <c r="E6" s="4" t="s">
        <v>84</v>
      </c>
      <c r="F6" s="4" t="s">
        <v>88</v>
      </c>
      <c r="G6" s="5">
        <v>16.28</v>
      </c>
      <c r="H6" s="5">
        <v>16.28</v>
      </c>
      <c r="I6" s="5">
        <v>17.28</v>
      </c>
      <c r="J6" s="5">
        <v>24.28</v>
      </c>
      <c r="K6" s="5">
        <v>52.28</v>
      </c>
      <c r="L6" s="5">
        <v>52.28</v>
      </c>
    </row>
    <row r="7" spans="2:12" s="6" customFormat="1" ht="38.25" x14ac:dyDescent="0.25">
      <c r="B7" s="7" t="s">
        <v>35</v>
      </c>
      <c r="C7" s="7" t="s">
        <v>35</v>
      </c>
      <c r="D7" s="7" t="s">
        <v>89</v>
      </c>
      <c r="E7" s="7" t="s">
        <v>84</v>
      </c>
      <c r="F7" s="7" t="s">
        <v>90</v>
      </c>
      <c r="G7" s="8">
        <v>33</v>
      </c>
      <c r="H7" s="9"/>
      <c r="I7" s="9"/>
      <c r="J7" s="8">
        <v>31</v>
      </c>
      <c r="K7" s="8">
        <v>24</v>
      </c>
      <c r="L7" s="8">
        <v>24</v>
      </c>
    </row>
    <row r="8" spans="2:12" s="6" customFormat="1" ht="51" x14ac:dyDescent="0.25">
      <c r="B8" s="4" t="s">
        <v>35</v>
      </c>
      <c r="C8" s="4" t="s">
        <v>35</v>
      </c>
      <c r="D8" s="4" t="s">
        <v>91</v>
      </c>
      <c r="E8" s="4" t="s">
        <v>84</v>
      </c>
      <c r="F8" s="4" t="s">
        <v>85</v>
      </c>
      <c r="G8" s="5">
        <v>22</v>
      </c>
      <c r="H8" s="5">
        <v>25</v>
      </c>
      <c r="I8" s="5">
        <v>28</v>
      </c>
      <c r="J8" s="5">
        <v>30</v>
      </c>
      <c r="K8" s="5">
        <v>35</v>
      </c>
      <c r="L8" s="5">
        <v>35</v>
      </c>
    </row>
    <row r="9" spans="2:12" s="6" customFormat="1" ht="25.5" x14ac:dyDescent="0.25">
      <c r="B9" s="7" t="s">
        <v>38</v>
      </c>
      <c r="C9" s="7" t="s">
        <v>38</v>
      </c>
      <c r="D9" s="7" t="s">
        <v>41</v>
      </c>
      <c r="E9" s="7" t="s">
        <v>84</v>
      </c>
      <c r="F9" s="7" t="s">
        <v>90</v>
      </c>
      <c r="G9" s="8">
        <v>680</v>
      </c>
      <c r="H9" s="8">
        <v>1010</v>
      </c>
      <c r="I9" s="8">
        <v>1260</v>
      </c>
      <c r="J9" s="8">
        <v>1630</v>
      </c>
      <c r="K9" s="8">
        <v>1865</v>
      </c>
      <c r="L9" s="8">
        <v>1865</v>
      </c>
    </row>
    <row r="10" spans="2:12" s="6" customFormat="1" ht="38.25" x14ac:dyDescent="0.25">
      <c r="B10" s="4" t="s">
        <v>38</v>
      </c>
      <c r="C10" s="4" t="s">
        <v>38</v>
      </c>
      <c r="D10" s="4" t="s">
        <v>42</v>
      </c>
      <c r="E10" s="4" t="s">
        <v>84</v>
      </c>
      <c r="F10" s="4" t="s">
        <v>92</v>
      </c>
      <c r="G10" s="5">
        <v>701000</v>
      </c>
      <c r="H10" s="5">
        <v>827365</v>
      </c>
      <c r="I10" s="5">
        <v>958867</v>
      </c>
      <c r="J10" s="5">
        <v>1172203</v>
      </c>
      <c r="K10" s="5">
        <v>1402900</v>
      </c>
      <c r="L10" s="5">
        <v>1402900</v>
      </c>
    </row>
    <row r="11" spans="2:12" s="6" customFormat="1" ht="25.5" x14ac:dyDescent="0.25">
      <c r="B11" s="7" t="s">
        <v>38</v>
      </c>
      <c r="C11" s="7" t="s">
        <v>38</v>
      </c>
      <c r="D11" s="7" t="s">
        <v>43</v>
      </c>
      <c r="E11" s="7" t="s">
        <v>84</v>
      </c>
      <c r="F11" s="7" t="s">
        <v>85</v>
      </c>
      <c r="G11" s="8">
        <v>0</v>
      </c>
      <c r="H11" s="9"/>
      <c r="I11" s="9"/>
      <c r="J11" s="8">
        <v>10</v>
      </c>
      <c r="K11" s="8">
        <v>20</v>
      </c>
      <c r="L11" s="8">
        <v>20</v>
      </c>
    </row>
    <row r="12" spans="2:12" s="6" customFormat="1" ht="25.5" x14ac:dyDescent="0.25">
      <c r="B12" s="4" t="s">
        <v>38</v>
      </c>
      <c r="C12" s="4" t="s">
        <v>38</v>
      </c>
      <c r="D12" s="4" t="s">
        <v>44</v>
      </c>
      <c r="E12" s="4" t="s">
        <v>84</v>
      </c>
      <c r="F12" s="4" t="s">
        <v>85</v>
      </c>
      <c r="G12" s="5">
        <v>0</v>
      </c>
      <c r="H12" s="5">
        <v>15</v>
      </c>
      <c r="I12" s="5">
        <v>20</v>
      </c>
      <c r="J12" s="5">
        <v>25</v>
      </c>
      <c r="K12" s="5">
        <v>30</v>
      </c>
      <c r="L12" s="5">
        <v>30</v>
      </c>
    </row>
    <row r="13" spans="2:12" s="6" customFormat="1" ht="38.25" x14ac:dyDescent="0.25">
      <c r="B13" s="7" t="s">
        <v>38</v>
      </c>
      <c r="C13" s="7" t="s">
        <v>38</v>
      </c>
      <c r="D13" s="7" t="s">
        <v>39</v>
      </c>
      <c r="E13" s="7" t="s">
        <v>84</v>
      </c>
      <c r="F13" s="7" t="s">
        <v>92</v>
      </c>
      <c r="G13" s="8">
        <v>183718</v>
      </c>
      <c r="H13" s="8">
        <v>215000</v>
      </c>
      <c r="I13" s="8">
        <v>250000</v>
      </c>
      <c r="J13" s="8">
        <v>305000</v>
      </c>
      <c r="K13" s="8">
        <v>380000</v>
      </c>
      <c r="L13" s="8">
        <v>380000</v>
      </c>
    </row>
    <row r="14" spans="2:12" s="6" customFormat="1" ht="51" x14ac:dyDescent="0.25">
      <c r="B14" s="4" t="s">
        <v>38</v>
      </c>
      <c r="C14" s="4" t="s">
        <v>38</v>
      </c>
      <c r="D14" s="4" t="s">
        <v>40</v>
      </c>
      <c r="E14" s="4" t="s">
        <v>84</v>
      </c>
      <c r="F14" s="4" t="s">
        <v>85</v>
      </c>
      <c r="G14" s="5">
        <v>0</v>
      </c>
      <c r="H14" s="5">
        <v>1</v>
      </c>
      <c r="I14" s="5">
        <v>3</v>
      </c>
      <c r="J14" s="5">
        <v>10</v>
      </c>
      <c r="K14" s="5">
        <v>15</v>
      </c>
      <c r="L14" s="5">
        <v>15</v>
      </c>
    </row>
    <row r="15" spans="2:12" s="6" customFormat="1" ht="12.75" x14ac:dyDescent="0.25">
      <c r="B15" s="7" t="s">
        <v>93</v>
      </c>
      <c r="C15" s="7" t="s">
        <v>93</v>
      </c>
      <c r="D15" s="7" t="s">
        <v>94</v>
      </c>
      <c r="E15" s="7" t="s">
        <v>24</v>
      </c>
      <c r="F15" s="7" t="s">
        <v>85</v>
      </c>
      <c r="G15" s="8">
        <v>0</v>
      </c>
      <c r="H15" s="9"/>
      <c r="I15" s="8">
        <v>30</v>
      </c>
      <c r="J15" s="8">
        <v>60</v>
      </c>
      <c r="K15" s="8">
        <v>100</v>
      </c>
      <c r="L15" s="8">
        <v>100</v>
      </c>
    </row>
    <row r="16" spans="2:12" s="6" customFormat="1" ht="51" x14ac:dyDescent="0.25">
      <c r="B16" s="4" t="s">
        <v>46</v>
      </c>
      <c r="C16" s="4" t="s">
        <v>46</v>
      </c>
      <c r="D16" s="4" t="s">
        <v>47</v>
      </c>
      <c r="E16" s="4" t="s">
        <v>84</v>
      </c>
      <c r="F16" s="4" t="s">
        <v>90</v>
      </c>
      <c r="G16" s="5">
        <v>0</v>
      </c>
      <c r="H16" s="5">
        <v>1</v>
      </c>
      <c r="I16" s="5">
        <v>3</v>
      </c>
      <c r="J16" s="5">
        <v>5</v>
      </c>
      <c r="K16" s="5">
        <v>8</v>
      </c>
      <c r="L16" s="5">
        <v>8</v>
      </c>
    </row>
    <row r="17" spans="2:12" s="6" customFormat="1" ht="51" x14ac:dyDescent="0.25">
      <c r="B17" s="7" t="s">
        <v>46</v>
      </c>
      <c r="C17" s="7" t="s">
        <v>46</v>
      </c>
      <c r="D17" s="7" t="s">
        <v>48</v>
      </c>
      <c r="E17" s="7" t="s">
        <v>84</v>
      </c>
      <c r="F17" s="7" t="s">
        <v>85</v>
      </c>
      <c r="G17" s="8">
        <v>0</v>
      </c>
      <c r="H17" s="8">
        <v>5</v>
      </c>
      <c r="I17" s="8">
        <v>20</v>
      </c>
      <c r="J17" s="8">
        <v>35</v>
      </c>
      <c r="K17" s="8">
        <v>100</v>
      </c>
      <c r="L17" s="8">
        <v>100</v>
      </c>
    </row>
    <row r="18" spans="2:12" s="6" customFormat="1" ht="51" x14ac:dyDescent="0.25">
      <c r="B18" s="4" t="s">
        <v>95</v>
      </c>
      <c r="C18" s="4" t="s">
        <v>95</v>
      </c>
      <c r="D18" s="4" t="s">
        <v>45</v>
      </c>
      <c r="E18" s="4" t="s">
        <v>24</v>
      </c>
      <c r="F18" s="4" t="s">
        <v>90</v>
      </c>
      <c r="G18" s="5">
        <v>0</v>
      </c>
      <c r="H18" s="10"/>
      <c r="I18" s="5">
        <v>2</v>
      </c>
      <c r="J18" s="5">
        <v>5</v>
      </c>
      <c r="K18" s="5">
        <v>8</v>
      </c>
      <c r="L18" s="5">
        <v>8</v>
      </c>
    </row>
    <row r="19" spans="2:12" s="6" customFormat="1" ht="38.25" x14ac:dyDescent="0.25">
      <c r="B19" s="7" t="s">
        <v>95</v>
      </c>
      <c r="C19" s="7" t="s">
        <v>95</v>
      </c>
      <c r="D19" s="7" t="s">
        <v>55</v>
      </c>
      <c r="E19" s="7" t="s">
        <v>24</v>
      </c>
      <c r="F19" s="7" t="s">
        <v>90</v>
      </c>
      <c r="G19" s="8">
        <v>0</v>
      </c>
      <c r="H19" s="8">
        <v>2000</v>
      </c>
      <c r="I19" s="8">
        <v>3000</v>
      </c>
      <c r="J19" s="8">
        <v>3000</v>
      </c>
      <c r="K19" s="8">
        <v>4000</v>
      </c>
      <c r="L19" s="8">
        <v>12000</v>
      </c>
    </row>
    <row r="20" spans="2:12" s="6" customFormat="1" ht="25.5" x14ac:dyDescent="0.25">
      <c r="B20" s="4" t="s">
        <v>95</v>
      </c>
      <c r="C20" s="4" t="s">
        <v>95</v>
      </c>
      <c r="D20" s="4" t="s">
        <v>56</v>
      </c>
      <c r="E20" s="4" t="s">
        <v>24</v>
      </c>
      <c r="F20" s="4" t="s">
        <v>92</v>
      </c>
      <c r="G20" s="5">
        <v>0</v>
      </c>
      <c r="H20" s="5">
        <v>300</v>
      </c>
      <c r="I20" s="5">
        <v>1300</v>
      </c>
      <c r="J20" s="5">
        <v>2300</v>
      </c>
      <c r="K20" s="5">
        <v>3100</v>
      </c>
      <c r="L20" s="5">
        <v>3100</v>
      </c>
    </row>
    <row r="21" spans="2:12" s="6" customFormat="1" ht="51" x14ac:dyDescent="0.25">
      <c r="B21" s="7" t="s">
        <v>50</v>
      </c>
      <c r="C21" s="7" t="s">
        <v>50</v>
      </c>
      <c r="D21" s="7" t="s">
        <v>51</v>
      </c>
      <c r="E21" s="7" t="s">
        <v>84</v>
      </c>
      <c r="F21" s="7" t="s">
        <v>85</v>
      </c>
      <c r="G21" s="8">
        <v>61</v>
      </c>
      <c r="H21" s="8">
        <v>61</v>
      </c>
      <c r="I21" s="8">
        <v>62</v>
      </c>
      <c r="J21" s="8">
        <v>64</v>
      </c>
      <c r="K21" s="8">
        <v>67</v>
      </c>
      <c r="L21" s="8">
        <v>67</v>
      </c>
    </row>
    <row r="22" spans="2:12" s="6" customFormat="1" ht="51" x14ac:dyDescent="0.25">
      <c r="B22" s="4" t="s">
        <v>50</v>
      </c>
      <c r="C22" s="4" t="s">
        <v>50</v>
      </c>
      <c r="D22" s="4" t="s">
        <v>52</v>
      </c>
      <c r="E22" s="4" t="s">
        <v>84</v>
      </c>
      <c r="F22" s="4" t="s">
        <v>90</v>
      </c>
      <c r="G22" s="5">
        <v>0</v>
      </c>
      <c r="H22" s="5">
        <v>4</v>
      </c>
      <c r="I22" s="5">
        <v>7</v>
      </c>
      <c r="J22" s="5">
        <v>8</v>
      </c>
      <c r="K22" s="5">
        <v>8</v>
      </c>
      <c r="L22" s="5">
        <v>8</v>
      </c>
    </row>
    <row r="23" spans="2:12" s="6" customFormat="1" ht="25.5" x14ac:dyDescent="0.25">
      <c r="B23" s="7" t="s">
        <v>96</v>
      </c>
      <c r="C23" s="7" t="s">
        <v>96</v>
      </c>
      <c r="D23" s="7" t="s">
        <v>97</v>
      </c>
      <c r="E23" s="7" t="s">
        <v>24</v>
      </c>
      <c r="F23" s="7" t="s">
        <v>90</v>
      </c>
      <c r="G23" s="9"/>
      <c r="H23" s="8">
        <v>3</v>
      </c>
      <c r="I23" s="9"/>
      <c r="J23" s="9"/>
      <c r="K23" s="9"/>
      <c r="L23" s="8">
        <v>3</v>
      </c>
    </row>
    <row r="24" spans="2:12" s="6" customFormat="1" ht="51" x14ac:dyDescent="0.25">
      <c r="B24" s="4" t="s">
        <v>98</v>
      </c>
      <c r="C24" s="4" t="s">
        <v>98</v>
      </c>
      <c r="D24" s="4" t="s">
        <v>53</v>
      </c>
      <c r="E24" s="4" t="s">
        <v>24</v>
      </c>
      <c r="F24" s="4" t="s">
        <v>85</v>
      </c>
      <c r="G24" s="5">
        <v>75</v>
      </c>
      <c r="H24" s="5">
        <v>78</v>
      </c>
      <c r="I24" s="5">
        <v>83</v>
      </c>
      <c r="J24" s="5">
        <v>89</v>
      </c>
      <c r="K24" s="5">
        <v>95</v>
      </c>
      <c r="L24" s="5">
        <v>95</v>
      </c>
    </row>
    <row r="25" spans="2:12" s="6" customFormat="1" ht="38.25" x14ac:dyDescent="0.25">
      <c r="B25" s="7" t="s">
        <v>99</v>
      </c>
      <c r="C25" s="7" t="s">
        <v>99</v>
      </c>
      <c r="D25" s="7" t="s">
        <v>100</v>
      </c>
      <c r="E25" s="7" t="s">
        <v>84</v>
      </c>
      <c r="F25" s="7" t="s">
        <v>85</v>
      </c>
      <c r="G25" s="8">
        <v>0</v>
      </c>
      <c r="H25" s="8">
        <v>100</v>
      </c>
      <c r="I25" s="8">
        <v>100</v>
      </c>
      <c r="J25" s="8">
        <v>100</v>
      </c>
      <c r="K25" s="8">
        <v>100</v>
      </c>
      <c r="L25" s="8">
        <v>100</v>
      </c>
    </row>
    <row r="26" spans="2:12" s="6" customFormat="1" ht="38.25" x14ac:dyDescent="0.25">
      <c r="B26" s="4" t="s">
        <v>99</v>
      </c>
      <c r="C26" s="4" t="s">
        <v>99</v>
      </c>
      <c r="D26" s="4" t="s">
        <v>101</v>
      </c>
      <c r="E26" s="4" t="s">
        <v>24</v>
      </c>
      <c r="F26" s="4" t="s">
        <v>90</v>
      </c>
      <c r="G26" s="5">
        <v>2</v>
      </c>
      <c r="H26" s="5">
        <v>3</v>
      </c>
      <c r="I26" s="5">
        <v>4</v>
      </c>
      <c r="J26" s="5">
        <v>5</v>
      </c>
      <c r="K26" s="5">
        <v>5</v>
      </c>
      <c r="L26" s="5">
        <v>5</v>
      </c>
    </row>
    <row r="27" spans="2:12" s="6" customFormat="1" ht="51" x14ac:dyDescent="0.25">
      <c r="B27" s="7" t="s">
        <v>99</v>
      </c>
      <c r="C27" s="7" t="s">
        <v>99</v>
      </c>
      <c r="D27" s="7" t="s">
        <v>58</v>
      </c>
      <c r="E27" s="7" t="s">
        <v>24</v>
      </c>
      <c r="F27" s="7" t="s">
        <v>90</v>
      </c>
      <c r="G27" s="8">
        <v>1</v>
      </c>
      <c r="H27" s="8">
        <v>1</v>
      </c>
      <c r="I27" s="8">
        <v>4</v>
      </c>
      <c r="J27" s="8">
        <v>8</v>
      </c>
      <c r="K27" s="8">
        <v>10</v>
      </c>
      <c r="L27" s="8">
        <v>10</v>
      </c>
    </row>
    <row r="28" spans="2:12" s="6" customFormat="1" ht="25.5" x14ac:dyDescent="0.25">
      <c r="B28" s="4" t="s">
        <v>102</v>
      </c>
      <c r="C28" s="4" t="s">
        <v>102</v>
      </c>
      <c r="D28" s="4" t="s">
        <v>49</v>
      </c>
      <c r="E28" s="4" t="s">
        <v>24</v>
      </c>
      <c r="F28" s="4" t="s">
        <v>85</v>
      </c>
      <c r="G28" s="5">
        <v>0</v>
      </c>
      <c r="H28" s="5">
        <v>17</v>
      </c>
      <c r="I28" s="5">
        <v>33</v>
      </c>
      <c r="J28" s="5">
        <v>50</v>
      </c>
      <c r="K28" s="5">
        <v>100</v>
      </c>
      <c r="L28" s="5">
        <v>100</v>
      </c>
    </row>
    <row r="29" spans="2:12" s="6" customFormat="1" ht="25.5" x14ac:dyDescent="0.25">
      <c r="B29" s="7" t="s">
        <v>103</v>
      </c>
      <c r="C29" s="7" t="s">
        <v>103</v>
      </c>
      <c r="D29" s="7" t="s">
        <v>54</v>
      </c>
      <c r="E29" s="7" t="s">
        <v>24</v>
      </c>
      <c r="F29" s="7" t="s">
        <v>90</v>
      </c>
      <c r="G29" s="8">
        <v>1</v>
      </c>
      <c r="H29" s="8">
        <v>1</v>
      </c>
      <c r="I29" s="8">
        <v>2</v>
      </c>
      <c r="J29" s="8">
        <v>4</v>
      </c>
      <c r="K29" s="8">
        <v>6</v>
      </c>
      <c r="L29" s="8">
        <v>6</v>
      </c>
    </row>
    <row r="30" spans="2:12" s="6" customFormat="1" ht="25.5" x14ac:dyDescent="0.25">
      <c r="B30" s="4" t="s">
        <v>104</v>
      </c>
      <c r="C30" s="4" t="s">
        <v>104</v>
      </c>
      <c r="D30" s="4" t="s">
        <v>105</v>
      </c>
      <c r="E30" s="4" t="s">
        <v>84</v>
      </c>
      <c r="F30" s="4" t="s">
        <v>90</v>
      </c>
      <c r="G30" s="5">
        <v>15</v>
      </c>
      <c r="H30" s="5">
        <v>15</v>
      </c>
      <c r="I30" s="5">
        <v>15</v>
      </c>
      <c r="J30" s="5">
        <v>14</v>
      </c>
      <c r="K30" s="5">
        <v>9</v>
      </c>
      <c r="L30" s="5">
        <v>9</v>
      </c>
    </row>
    <row r="31" spans="2:12" s="6" customFormat="1" ht="25.5" x14ac:dyDescent="0.25">
      <c r="B31" s="7" t="s">
        <v>104</v>
      </c>
      <c r="C31" s="7" t="s">
        <v>104</v>
      </c>
      <c r="D31" s="7" t="s">
        <v>106</v>
      </c>
      <c r="E31" s="7" t="s">
        <v>84</v>
      </c>
      <c r="F31" s="7" t="s">
        <v>92</v>
      </c>
      <c r="G31" s="8">
        <v>0</v>
      </c>
      <c r="H31" s="9"/>
      <c r="I31" s="8">
        <v>300</v>
      </c>
      <c r="J31" s="8">
        <v>1800</v>
      </c>
      <c r="K31" s="8">
        <v>3300</v>
      </c>
      <c r="L31" s="8">
        <v>3300</v>
      </c>
    </row>
    <row r="32" spans="2:12" s="6" customFormat="1" ht="25.5" x14ac:dyDescent="0.25">
      <c r="B32" s="4" t="s">
        <v>104</v>
      </c>
      <c r="C32" s="4" t="s">
        <v>104</v>
      </c>
      <c r="D32" s="4" t="s">
        <v>107</v>
      </c>
      <c r="E32" s="4" t="s">
        <v>84</v>
      </c>
      <c r="F32" s="4" t="s">
        <v>90</v>
      </c>
      <c r="G32" s="5">
        <v>6</v>
      </c>
      <c r="H32" s="5">
        <v>6</v>
      </c>
      <c r="I32" s="5">
        <v>6</v>
      </c>
      <c r="J32" s="5">
        <v>5</v>
      </c>
      <c r="K32" s="5">
        <v>3</v>
      </c>
      <c r="L32" s="5">
        <v>3</v>
      </c>
    </row>
    <row r="33" spans="2:12" s="6" customFormat="1" ht="51" x14ac:dyDescent="0.25">
      <c r="B33" s="7" t="s">
        <v>108</v>
      </c>
      <c r="C33" s="7" t="s">
        <v>108</v>
      </c>
      <c r="D33" s="7" t="s">
        <v>109</v>
      </c>
      <c r="E33" s="7" t="s">
        <v>84</v>
      </c>
      <c r="F33" s="7" t="s">
        <v>92</v>
      </c>
      <c r="G33" s="8">
        <v>0</v>
      </c>
      <c r="H33" s="8">
        <v>6000</v>
      </c>
      <c r="I33" s="8">
        <v>8000</v>
      </c>
      <c r="J33" s="8">
        <v>9000</v>
      </c>
      <c r="K33" s="8">
        <v>10000</v>
      </c>
      <c r="L33" s="8">
        <v>10000</v>
      </c>
    </row>
    <row r="34" spans="2:12" s="6" customFormat="1" ht="51" x14ac:dyDescent="0.25">
      <c r="B34" s="4" t="s">
        <v>108</v>
      </c>
      <c r="C34" s="4" t="s">
        <v>108</v>
      </c>
      <c r="D34" s="4" t="s">
        <v>110</v>
      </c>
      <c r="E34" s="4" t="s">
        <v>84</v>
      </c>
      <c r="F34" s="4" t="s">
        <v>92</v>
      </c>
      <c r="G34" s="5">
        <v>0</v>
      </c>
      <c r="H34" s="5">
        <v>2545</v>
      </c>
      <c r="I34" s="5">
        <v>12545</v>
      </c>
      <c r="J34" s="5">
        <v>22545</v>
      </c>
      <c r="K34" s="5">
        <v>23000</v>
      </c>
      <c r="L34" s="5">
        <v>23000</v>
      </c>
    </row>
    <row r="35" spans="2:12" s="6" customFormat="1" ht="38.25" x14ac:dyDescent="0.25">
      <c r="B35" s="7" t="s">
        <v>108</v>
      </c>
      <c r="C35" s="7" t="s">
        <v>108</v>
      </c>
      <c r="D35" s="7" t="s">
        <v>111</v>
      </c>
      <c r="E35" s="7" t="s">
        <v>84</v>
      </c>
      <c r="F35" s="7" t="s">
        <v>90</v>
      </c>
      <c r="G35" s="8">
        <v>0</v>
      </c>
      <c r="H35" s="9"/>
      <c r="I35" s="9"/>
      <c r="J35" s="9"/>
      <c r="K35" s="8">
        <v>1</v>
      </c>
      <c r="L35" s="8">
        <v>1</v>
      </c>
    </row>
    <row r="36" spans="2:12" s="6" customFormat="1" ht="63.75" x14ac:dyDescent="0.25">
      <c r="B36" s="4" t="s">
        <v>108</v>
      </c>
      <c r="C36" s="4" t="s">
        <v>108</v>
      </c>
      <c r="D36" s="4" t="s">
        <v>112</v>
      </c>
      <c r="E36" s="4" t="s">
        <v>84</v>
      </c>
      <c r="F36" s="4" t="s">
        <v>92</v>
      </c>
      <c r="G36" s="5">
        <v>0</v>
      </c>
      <c r="H36" s="5">
        <v>113916</v>
      </c>
      <c r="I36" s="5">
        <v>141826</v>
      </c>
      <c r="J36" s="5">
        <v>186826</v>
      </c>
      <c r="K36" s="5">
        <v>212500</v>
      </c>
      <c r="L36" s="5">
        <v>212500</v>
      </c>
    </row>
    <row r="37" spans="2:12" s="6" customFormat="1" ht="63.75" x14ac:dyDescent="0.25">
      <c r="B37" s="7" t="s">
        <v>108</v>
      </c>
      <c r="C37" s="7" t="s">
        <v>108</v>
      </c>
      <c r="D37" s="7" t="s">
        <v>113</v>
      </c>
      <c r="E37" s="7" t="s">
        <v>84</v>
      </c>
      <c r="F37" s="7" t="s">
        <v>92</v>
      </c>
      <c r="G37" s="8">
        <v>0</v>
      </c>
      <c r="H37" s="8">
        <v>3604</v>
      </c>
      <c r="I37" s="8">
        <v>35207</v>
      </c>
      <c r="J37" s="8">
        <v>103423</v>
      </c>
      <c r="K37" s="8">
        <v>150000</v>
      </c>
      <c r="L37" s="8">
        <v>150000</v>
      </c>
    </row>
    <row r="38" spans="2:12" s="6" customFormat="1" ht="38.25" x14ac:dyDescent="0.25">
      <c r="B38" s="4" t="s">
        <v>108</v>
      </c>
      <c r="C38" s="4" t="s">
        <v>108</v>
      </c>
      <c r="D38" s="4" t="s">
        <v>57</v>
      </c>
      <c r="E38" s="4" t="s">
        <v>84</v>
      </c>
      <c r="F38" s="4" t="s">
        <v>85</v>
      </c>
      <c r="G38" s="5">
        <v>20</v>
      </c>
      <c r="H38" s="5">
        <v>30</v>
      </c>
      <c r="I38" s="5">
        <v>30</v>
      </c>
      <c r="J38" s="5">
        <v>30</v>
      </c>
      <c r="K38" s="5">
        <v>34.700000000000003</v>
      </c>
      <c r="L38" s="5">
        <v>34.700000000000003</v>
      </c>
    </row>
    <row r="39" spans="2:12" s="6" customFormat="1" ht="63.75" x14ac:dyDescent="0.25">
      <c r="B39" s="7" t="s">
        <v>108</v>
      </c>
      <c r="C39" s="7" t="s">
        <v>108</v>
      </c>
      <c r="D39" s="7" t="s">
        <v>114</v>
      </c>
      <c r="E39" s="7" t="s">
        <v>84</v>
      </c>
      <c r="F39" s="7" t="s">
        <v>92</v>
      </c>
      <c r="G39" s="8">
        <v>0</v>
      </c>
      <c r="H39" s="8">
        <v>4000</v>
      </c>
      <c r="I39" s="8">
        <v>58689</v>
      </c>
      <c r="J39" s="8">
        <v>170308</v>
      </c>
      <c r="K39" s="8">
        <v>300000</v>
      </c>
      <c r="L39" s="8">
        <v>300000</v>
      </c>
    </row>
  </sheetData>
  <mergeCells count="1">
    <mergeCell ref="B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AK93"/>
  <sheetViews>
    <sheetView tabSelected="1" zoomScale="60" zoomScaleNormal="60" zoomScaleSheetLayoutView="30" workbookViewId="0"/>
  </sheetViews>
  <sheetFormatPr baseColWidth="10" defaultColWidth="10.7109375" defaultRowHeight="12.75" x14ac:dyDescent="0.25"/>
  <cols>
    <col min="1" max="1" width="2.140625" style="20" customWidth="1"/>
    <col min="2" max="2" width="37.42578125" style="20" customWidth="1"/>
    <col min="3" max="3" width="24.140625" style="20" customWidth="1"/>
    <col min="4" max="4" width="28.5703125" style="20" customWidth="1"/>
    <col min="5" max="5" width="31.85546875" style="20" customWidth="1"/>
    <col min="6" max="6" width="28.5703125" style="20" customWidth="1"/>
    <col min="7" max="9" width="19" style="20" customWidth="1"/>
    <col min="10" max="10" width="28.5703125" style="20" customWidth="1"/>
    <col min="11" max="11" width="6.140625" style="20" customWidth="1"/>
    <col min="12" max="12" width="16.85546875" style="20" customWidth="1"/>
    <col min="13" max="13" width="57.42578125" style="20" customWidth="1"/>
    <col min="14" max="17" width="19" style="20" customWidth="1"/>
    <col min="18" max="18" width="24.28515625" style="20" customWidth="1"/>
    <col min="19" max="19" width="22.140625" style="20" customWidth="1"/>
    <col min="20" max="20" width="23.7109375" style="20" customWidth="1"/>
    <col min="21" max="21" width="25.140625" style="20" customWidth="1"/>
    <col min="22" max="22" width="25.42578125" style="20" customWidth="1"/>
    <col min="23" max="23" width="26.28515625" style="20" customWidth="1"/>
    <col min="24" max="24" width="25" style="20" customWidth="1"/>
    <col min="25" max="25" width="24.5703125" style="20" customWidth="1"/>
    <col min="26" max="26" width="30.28515625" style="20" customWidth="1"/>
    <col min="27" max="27" width="98.85546875" style="20" customWidth="1"/>
    <col min="28" max="28" width="37.140625" style="20" customWidth="1"/>
    <col min="29" max="29" width="56.28515625" style="20" customWidth="1"/>
    <col min="30" max="30" width="50.140625" style="20" customWidth="1"/>
    <col min="31" max="16384" width="10.7109375" style="20"/>
  </cols>
  <sheetData>
    <row r="4" spans="1:30" ht="60" customHeight="1" x14ac:dyDescent="0.25">
      <c r="B4" s="79" t="s">
        <v>115</v>
      </c>
      <c r="C4" s="80" t="s">
        <v>142</v>
      </c>
      <c r="D4" s="80"/>
      <c r="E4" s="80"/>
      <c r="F4" s="80"/>
      <c r="G4" s="80"/>
      <c r="H4" s="80"/>
      <c r="I4" s="80"/>
      <c r="J4" s="80"/>
      <c r="K4" s="80"/>
      <c r="L4" s="80"/>
      <c r="M4" s="80"/>
      <c r="N4" s="80"/>
      <c r="O4" s="80"/>
      <c r="P4" s="80"/>
      <c r="Q4" s="80"/>
      <c r="R4" s="80"/>
      <c r="S4" s="80"/>
      <c r="T4" s="80"/>
      <c r="U4" s="80"/>
      <c r="V4" s="80"/>
      <c r="W4" s="80"/>
      <c r="X4" s="80"/>
      <c r="Y4" s="80"/>
      <c r="Z4" s="81"/>
      <c r="AA4" s="82"/>
      <c r="AB4" s="82"/>
      <c r="AC4" s="82"/>
      <c r="AD4" s="83"/>
    </row>
    <row r="5" spans="1:30" ht="17.25" customHeight="1" thickBot="1" x14ac:dyDescent="0.3">
      <c r="B5" s="79"/>
      <c r="C5" s="87" t="s">
        <v>120</v>
      </c>
      <c r="D5" s="88"/>
      <c r="E5" s="88"/>
      <c r="F5" s="88"/>
      <c r="G5" s="88"/>
      <c r="H5" s="88"/>
      <c r="I5" s="88"/>
      <c r="J5" s="88"/>
      <c r="K5" s="88"/>
      <c r="L5" s="88"/>
      <c r="M5" s="88"/>
      <c r="N5" s="88"/>
      <c r="O5" s="88"/>
      <c r="P5" s="88"/>
      <c r="Q5" s="88"/>
      <c r="R5" s="88"/>
      <c r="S5" s="88"/>
      <c r="T5" s="88"/>
      <c r="U5" s="88"/>
      <c r="V5" s="88"/>
      <c r="W5" s="88"/>
      <c r="X5" s="88"/>
      <c r="Y5" s="88"/>
      <c r="Z5" s="84"/>
      <c r="AA5" s="85"/>
      <c r="AB5" s="85"/>
      <c r="AC5" s="85"/>
      <c r="AD5" s="86"/>
    </row>
    <row r="6" spans="1:30" ht="17.25" customHeight="1" x14ac:dyDescent="0.25">
      <c r="A6" s="13"/>
      <c r="B6" s="14" t="s">
        <v>118</v>
      </c>
      <c r="C6" s="89" t="s">
        <v>119</v>
      </c>
      <c r="D6" s="90"/>
      <c r="E6" s="90"/>
      <c r="F6" s="90"/>
      <c r="G6" s="90"/>
      <c r="H6" s="90"/>
      <c r="I6" s="90"/>
      <c r="J6" s="90"/>
      <c r="K6" s="90"/>
      <c r="L6" s="90"/>
      <c r="M6" s="90"/>
      <c r="N6" s="90"/>
      <c r="O6" s="90"/>
      <c r="P6" s="90"/>
      <c r="Q6" s="90"/>
      <c r="R6" s="90"/>
      <c r="S6" s="90"/>
      <c r="T6" s="90"/>
      <c r="U6" s="90"/>
      <c r="V6" s="90"/>
      <c r="W6" s="90"/>
      <c r="X6" s="90"/>
      <c r="Y6" s="90"/>
      <c r="Z6" s="91" t="s">
        <v>117</v>
      </c>
      <c r="AA6" s="91"/>
      <c r="AB6" s="91"/>
      <c r="AC6" s="91"/>
      <c r="AD6" s="92"/>
    </row>
    <row r="7" spans="1:30" ht="5.0999999999999996" customHeight="1" x14ac:dyDescent="0.25">
      <c r="A7" s="15"/>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row>
    <row r="8" spans="1:30" ht="40.5" customHeight="1" x14ac:dyDescent="0.25">
      <c r="B8" s="16" t="s">
        <v>17</v>
      </c>
      <c r="C8" s="94" t="s">
        <v>121</v>
      </c>
      <c r="D8" s="94"/>
      <c r="E8" s="94"/>
      <c r="F8" s="94"/>
      <c r="G8" s="94"/>
      <c r="H8" s="94"/>
      <c r="I8" s="94"/>
      <c r="J8" s="94"/>
      <c r="K8" s="94"/>
      <c r="L8" s="94"/>
      <c r="M8" s="94"/>
      <c r="N8" s="94"/>
      <c r="O8" s="94"/>
      <c r="P8" s="94"/>
      <c r="Q8" s="94"/>
      <c r="R8" s="94"/>
      <c r="S8" s="94"/>
      <c r="T8" s="94"/>
      <c r="U8" s="94"/>
      <c r="V8" s="94"/>
      <c r="W8" s="94"/>
      <c r="X8" s="94"/>
      <c r="Y8" s="94"/>
      <c r="Z8" s="17" t="s">
        <v>18</v>
      </c>
      <c r="AA8" s="26">
        <v>2023</v>
      </c>
      <c r="AB8" s="28"/>
      <c r="AC8" s="26"/>
      <c r="AD8" s="21"/>
    </row>
    <row r="9" spans="1:30" ht="40.5" customHeight="1" x14ac:dyDescent="0.25">
      <c r="B9" s="18" t="s">
        <v>27</v>
      </c>
      <c r="C9" s="94" t="s">
        <v>122</v>
      </c>
      <c r="D9" s="94"/>
      <c r="E9" s="94"/>
      <c r="F9" s="94"/>
      <c r="G9" s="94"/>
      <c r="H9" s="94"/>
      <c r="I9" s="94"/>
      <c r="J9" s="94"/>
      <c r="K9" s="94"/>
      <c r="L9" s="94"/>
      <c r="M9" s="94"/>
      <c r="N9" s="94"/>
      <c r="O9" s="94"/>
      <c r="P9" s="94"/>
      <c r="Q9" s="94"/>
      <c r="R9" s="94"/>
      <c r="S9" s="94"/>
      <c r="T9" s="94"/>
      <c r="U9" s="94"/>
      <c r="V9" s="94"/>
      <c r="W9" s="94"/>
      <c r="X9" s="94"/>
      <c r="Y9" s="94"/>
      <c r="Z9" s="17" t="s">
        <v>12</v>
      </c>
      <c r="AA9" s="26" t="s">
        <v>243</v>
      </c>
      <c r="AB9" s="28"/>
      <c r="AC9" s="26" t="s">
        <v>26</v>
      </c>
      <c r="AD9" s="19">
        <v>8200000000</v>
      </c>
    </row>
    <row r="10" spans="1:30" ht="37.5" customHeight="1" x14ac:dyDescent="0.25">
      <c r="B10" s="16" t="s">
        <v>0</v>
      </c>
      <c r="C10" s="95" t="s">
        <v>123</v>
      </c>
      <c r="D10" s="96"/>
      <c r="E10" s="96"/>
      <c r="F10" s="96"/>
      <c r="G10" s="96"/>
      <c r="H10" s="96"/>
      <c r="I10" s="96"/>
      <c r="J10" s="96"/>
      <c r="K10" s="96"/>
      <c r="L10" s="96"/>
      <c r="M10" s="96"/>
      <c r="N10" s="96"/>
      <c r="O10" s="96"/>
      <c r="P10" s="96"/>
      <c r="Q10" s="96"/>
      <c r="R10" s="96"/>
      <c r="S10" s="96"/>
      <c r="T10" s="96"/>
      <c r="U10" s="96"/>
      <c r="V10" s="96"/>
      <c r="W10" s="96"/>
      <c r="X10" s="96"/>
      <c r="Y10" s="97"/>
      <c r="Z10" s="17" t="s">
        <v>13</v>
      </c>
      <c r="AA10" s="26">
        <v>2023</v>
      </c>
      <c r="AB10" s="17"/>
      <c r="AC10" s="17"/>
      <c r="AD10" s="22"/>
    </row>
    <row r="11" spans="1:30" ht="67.5" customHeight="1" x14ac:dyDescent="0.25">
      <c r="B11" s="27"/>
      <c r="C11" s="98" t="s">
        <v>236</v>
      </c>
      <c r="D11" s="98"/>
      <c r="E11" s="98"/>
      <c r="F11" s="98"/>
      <c r="G11" s="98" t="s">
        <v>240</v>
      </c>
      <c r="H11" s="99"/>
      <c r="I11" s="99"/>
      <c r="J11" s="99"/>
      <c r="K11" s="99"/>
      <c r="L11" s="99"/>
      <c r="M11" s="99"/>
      <c r="N11" s="98" t="s">
        <v>116</v>
      </c>
      <c r="O11" s="100"/>
      <c r="P11" s="100"/>
      <c r="Q11" s="100"/>
      <c r="R11" s="98" t="s">
        <v>235</v>
      </c>
      <c r="S11" s="98"/>
      <c r="T11" s="100"/>
      <c r="U11" s="100"/>
      <c r="V11" s="100"/>
      <c r="W11" s="100"/>
      <c r="X11" s="98" t="s">
        <v>234</v>
      </c>
      <c r="Y11" s="98"/>
      <c r="Z11" s="98" t="s">
        <v>238</v>
      </c>
      <c r="AA11" s="98"/>
      <c r="AB11" s="100"/>
      <c r="AC11" s="27" t="s">
        <v>241</v>
      </c>
      <c r="AD11" s="98" t="s">
        <v>25</v>
      </c>
    </row>
    <row r="12" spans="1:30" ht="48" customHeight="1" x14ac:dyDescent="0.25">
      <c r="B12" s="101" t="s">
        <v>1</v>
      </c>
      <c r="C12" s="98" t="s">
        <v>5</v>
      </c>
      <c r="D12" s="98" t="s">
        <v>15</v>
      </c>
      <c r="E12" s="98" t="s">
        <v>6</v>
      </c>
      <c r="F12" s="98" t="s">
        <v>7</v>
      </c>
      <c r="G12" s="98" t="s">
        <v>72</v>
      </c>
      <c r="H12" s="98" t="s">
        <v>73</v>
      </c>
      <c r="I12" s="101" t="s">
        <v>22</v>
      </c>
      <c r="J12" s="98" t="s">
        <v>31</v>
      </c>
      <c r="K12" s="98" t="s">
        <v>4</v>
      </c>
      <c r="L12" s="98" t="s">
        <v>60</v>
      </c>
      <c r="M12" s="101" t="s">
        <v>59</v>
      </c>
      <c r="N12" s="98" t="s">
        <v>61</v>
      </c>
      <c r="O12" s="98" t="s">
        <v>62</v>
      </c>
      <c r="P12" s="98" t="s">
        <v>63</v>
      </c>
      <c r="Q12" s="98" t="s">
        <v>64</v>
      </c>
      <c r="R12" s="101" t="s">
        <v>23</v>
      </c>
      <c r="S12" s="101"/>
      <c r="T12" s="98" t="s">
        <v>71</v>
      </c>
      <c r="U12" s="100"/>
      <c r="V12" s="100"/>
      <c r="W12" s="100"/>
      <c r="X12" s="101" t="s">
        <v>11</v>
      </c>
      <c r="Y12" s="101"/>
      <c r="Z12" s="98" t="s">
        <v>69</v>
      </c>
      <c r="AA12" s="98" t="s">
        <v>244</v>
      </c>
      <c r="AB12" s="98" t="s">
        <v>143</v>
      </c>
      <c r="AC12" s="98" t="s">
        <v>16</v>
      </c>
      <c r="AD12" s="98"/>
    </row>
    <row r="13" spans="1:30" ht="60" customHeight="1" thickBot="1" x14ac:dyDescent="0.3">
      <c r="B13" s="101"/>
      <c r="C13" s="98"/>
      <c r="D13" s="98"/>
      <c r="E13" s="98"/>
      <c r="F13" s="98"/>
      <c r="G13" s="98"/>
      <c r="H13" s="98"/>
      <c r="I13" s="101"/>
      <c r="J13" s="101"/>
      <c r="K13" s="98"/>
      <c r="L13" s="98"/>
      <c r="M13" s="101"/>
      <c r="N13" s="98"/>
      <c r="O13" s="98"/>
      <c r="P13" s="98"/>
      <c r="Q13" s="98"/>
      <c r="R13" s="27" t="s">
        <v>70</v>
      </c>
      <c r="S13" s="27" t="s">
        <v>21</v>
      </c>
      <c r="T13" s="27" t="s">
        <v>65</v>
      </c>
      <c r="U13" s="27" t="s">
        <v>66</v>
      </c>
      <c r="V13" s="27" t="s">
        <v>67</v>
      </c>
      <c r="W13" s="27" t="s">
        <v>68</v>
      </c>
      <c r="X13" s="27" t="s">
        <v>9</v>
      </c>
      <c r="Y13" s="27" t="s">
        <v>10</v>
      </c>
      <c r="Z13" s="98"/>
      <c r="AA13" s="98"/>
      <c r="AB13" s="98"/>
      <c r="AC13" s="98"/>
      <c r="AD13" s="98"/>
    </row>
    <row r="14" spans="1:30" s="29" customFormat="1" ht="329.25" customHeight="1" x14ac:dyDescent="0.25">
      <c r="B14" s="102" t="s">
        <v>144</v>
      </c>
      <c r="C14" s="102" t="s">
        <v>124</v>
      </c>
      <c r="D14" s="102" t="s">
        <v>145</v>
      </c>
      <c r="E14" s="102" t="s">
        <v>146</v>
      </c>
      <c r="F14" s="102" t="s">
        <v>125</v>
      </c>
      <c r="G14" s="102" t="s">
        <v>128</v>
      </c>
      <c r="H14" s="102" t="s">
        <v>129</v>
      </c>
      <c r="I14" s="102">
        <v>1</v>
      </c>
      <c r="J14" s="102" t="s">
        <v>126</v>
      </c>
      <c r="K14" s="30" t="s">
        <v>147</v>
      </c>
      <c r="L14" s="31">
        <v>0.15</v>
      </c>
      <c r="M14" s="32" t="s">
        <v>127</v>
      </c>
      <c r="N14" s="33">
        <v>0.2</v>
      </c>
      <c r="O14" s="33">
        <v>0.5</v>
      </c>
      <c r="P14" s="33">
        <v>0.9</v>
      </c>
      <c r="Q14" s="33">
        <v>1</v>
      </c>
      <c r="R14" s="66">
        <v>2007932974</v>
      </c>
      <c r="S14" s="105">
        <f>SUM(R14:R22)</f>
        <v>3799801685</v>
      </c>
      <c r="T14" s="34">
        <f>ROUND($R14*N14,0)</f>
        <v>401586595</v>
      </c>
      <c r="U14" s="34">
        <f t="shared" ref="T14:W22" si="0">ROUND($R14*O14,0)</f>
        <v>1003966487</v>
      </c>
      <c r="V14" s="34">
        <f t="shared" si="0"/>
        <v>1807139677</v>
      </c>
      <c r="W14" s="34">
        <f>ROUND($R14*Q14,0)</f>
        <v>2007932974</v>
      </c>
      <c r="X14" s="77">
        <v>2007932974</v>
      </c>
      <c r="Y14" s="77">
        <v>1760538246</v>
      </c>
      <c r="Z14" s="68">
        <v>0.79500000000000004</v>
      </c>
      <c r="AA14" s="70" t="s">
        <v>246</v>
      </c>
      <c r="AB14" s="35">
        <f>L14*Z14</f>
        <v>0.11924999999999999</v>
      </c>
      <c r="AC14" s="36"/>
      <c r="AD14" s="36"/>
    </row>
    <row r="15" spans="1:30" s="29" customFormat="1" ht="50.25" customHeight="1" x14ac:dyDescent="0.25">
      <c r="B15" s="103"/>
      <c r="C15" s="103"/>
      <c r="D15" s="103"/>
      <c r="E15" s="103"/>
      <c r="F15" s="103"/>
      <c r="G15" s="103"/>
      <c r="H15" s="103"/>
      <c r="I15" s="103"/>
      <c r="J15" s="103"/>
      <c r="K15" s="30" t="s">
        <v>148</v>
      </c>
      <c r="L15" s="31">
        <v>0.1</v>
      </c>
      <c r="M15" s="32" t="s">
        <v>130</v>
      </c>
      <c r="N15" s="33">
        <v>0.2</v>
      </c>
      <c r="O15" s="33">
        <v>0.5</v>
      </c>
      <c r="P15" s="33">
        <v>0.9</v>
      </c>
      <c r="Q15" s="33">
        <v>1</v>
      </c>
      <c r="R15" s="66">
        <v>156920000</v>
      </c>
      <c r="S15" s="106"/>
      <c r="T15" s="34">
        <f t="shared" si="0"/>
        <v>31384000</v>
      </c>
      <c r="U15" s="34">
        <f t="shared" si="0"/>
        <v>78460000</v>
      </c>
      <c r="V15" s="34">
        <f t="shared" si="0"/>
        <v>141228000</v>
      </c>
      <c r="W15" s="34">
        <f t="shared" si="0"/>
        <v>156920000</v>
      </c>
      <c r="X15" s="77">
        <v>156920000</v>
      </c>
      <c r="Y15" s="77">
        <v>124709758</v>
      </c>
      <c r="Z15" s="68">
        <v>0.79500000000000004</v>
      </c>
      <c r="AA15" s="71" t="s">
        <v>247</v>
      </c>
      <c r="AB15" s="35">
        <f t="shared" ref="AB15:AB22" si="1">L15*Z15</f>
        <v>7.9500000000000015E-2</v>
      </c>
      <c r="AC15" s="36"/>
      <c r="AD15" s="36"/>
    </row>
    <row r="16" spans="1:30" s="29" customFormat="1" ht="74.099999999999994" customHeight="1" x14ac:dyDescent="0.25">
      <c r="B16" s="103"/>
      <c r="C16" s="103"/>
      <c r="D16" s="103"/>
      <c r="E16" s="103"/>
      <c r="F16" s="103"/>
      <c r="G16" s="103"/>
      <c r="H16" s="103"/>
      <c r="I16" s="103"/>
      <c r="J16" s="103"/>
      <c r="K16" s="30" t="s">
        <v>149</v>
      </c>
      <c r="L16" s="31">
        <v>0.15</v>
      </c>
      <c r="M16" s="32" t="s">
        <v>131</v>
      </c>
      <c r="N16" s="33">
        <v>0.2</v>
      </c>
      <c r="O16" s="33">
        <v>0.5</v>
      </c>
      <c r="P16" s="33">
        <v>0.9</v>
      </c>
      <c r="Q16" s="33">
        <v>1</v>
      </c>
      <c r="R16" s="66">
        <v>300250000</v>
      </c>
      <c r="S16" s="106"/>
      <c r="T16" s="34">
        <f t="shared" si="0"/>
        <v>60050000</v>
      </c>
      <c r="U16" s="34">
        <f t="shared" si="0"/>
        <v>150125000</v>
      </c>
      <c r="V16" s="34">
        <f t="shared" si="0"/>
        <v>270225000</v>
      </c>
      <c r="W16" s="34">
        <f t="shared" si="0"/>
        <v>300250000</v>
      </c>
      <c r="X16" s="77">
        <v>300250000</v>
      </c>
      <c r="Y16" s="77">
        <v>255783906</v>
      </c>
      <c r="Z16" s="68">
        <v>0.79500000000000004</v>
      </c>
      <c r="AA16" s="71" t="s">
        <v>248</v>
      </c>
      <c r="AB16" s="35">
        <f t="shared" si="1"/>
        <v>0.11924999999999999</v>
      </c>
      <c r="AC16" s="36"/>
      <c r="AD16" s="36"/>
    </row>
    <row r="17" spans="2:30" s="29" customFormat="1" ht="55.5" customHeight="1" x14ac:dyDescent="0.25">
      <c r="B17" s="103"/>
      <c r="C17" s="103"/>
      <c r="D17" s="103"/>
      <c r="E17" s="103"/>
      <c r="F17" s="103"/>
      <c r="G17" s="103"/>
      <c r="H17" s="103"/>
      <c r="I17" s="103"/>
      <c r="J17" s="103"/>
      <c r="K17" s="30" t="s">
        <v>150</v>
      </c>
      <c r="L17" s="31">
        <v>0.1</v>
      </c>
      <c r="M17" s="37" t="s">
        <v>249</v>
      </c>
      <c r="N17" s="33">
        <v>0.2</v>
      </c>
      <c r="O17" s="33">
        <v>0.5</v>
      </c>
      <c r="P17" s="33">
        <v>0.9</v>
      </c>
      <c r="Q17" s="33">
        <v>1</v>
      </c>
      <c r="R17" s="66">
        <v>247104599</v>
      </c>
      <c r="S17" s="106"/>
      <c r="T17" s="34">
        <f t="shared" si="0"/>
        <v>49420920</v>
      </c>
      <c r="U17" s="34">
        <f t="shared" si="0"/>
        <v>123552300</v>
      </c>
      <c r="V17" s="34">
        <f t="shared" si="0"/>
        <v>222394139</v>
      </c>
      <c r="W17" s="34">
        <f t="shared" si="0"/>
        <v>247104599</v>
      </c>
      <c r="X17" s="77">
        <v>247104599</v>
      </c>
      <c r="Y17" s="77">
        <v>206925853</v>
      </c>
      <c r="Z17" s="68">
        <v>0.79500000000000004</v>
      </c>
      <c r="AA17" s="65" t="s">
        <v>250</v>
      </c>
      <c r="AB17" s="35">
        <f t="shared" si="1"/>
        <v>7.9500000000000015E-2</v>
      </c>
      <c r="AC17" s="36"/>
      <c r="AD17" s="36"/>
    </row>
    <row r="18" spans="2:30" s="29" customFormat="1" ht="57.75" customHeight="1" x14ac:dyDescent="0.25">
      <c r="B18" s="103"/>
      <c r="C18" s="103"/>
      <c r="D18" s="103"/>
      <c r="E18" s="103"/>
      <c r="F18" s="103"/>
      <c r="G18" s="103"/>
      <c r="H18" s="103"/>
      <c r="I18" s="103"/>
      <c r="J18" s="103"/>
      <c r="K18" s="30" t="s">
        <v>151</v>
      </c>
      <c r="L18" s="31">
        <v>0.1</v>
      </c>
      <c r="M18" s="37" t="s">
        <v>132</v>
      </c>
      <c r="N18" s="33">
        <v>0.2</v>
      </c>
      <c r="O18" s="33">
        <v>0.5</v>
      </c>
      <c r="P18" s="33">
        <v>0.9</v>
      </c>
      <c r="Q18" s="33">
        <v>1</v>
      </c>
      <c r="R18" s="66">
        <v>124197551</v>
      </c>
      <c r="S18" s="106"/>
      <c r="T18" s="34">
        <f t="shared" si="0"/>
        <v>24839510</v>
      </c>
      <c r="U18" s="34">
        <f t="shared" si="0"/>
        <v>62098776</v>
      </c>
      <c r="V18" s="34">
        <f t="shared" si="0"/>
        <v>111777796</v>
      </c>
      <c r="W18" s="34">
        <f t="shared" si="0"/>
        <v>124197551</v>
      </c>
      <c r="X18" s="77">
        <v>124197551</v>
      </c>
      <c r="Y18" s="77">
        <v>107051354</v>
      </c>
      <c r="Z18" s="68">
        <v>0.79500000000000004</v>
      </c>
      <c r="AA18" s="65" t="s">
        <v>273</v>
      </c>
      <c r="AB18" s="35">
        <f t="shared" si="1"/>
        <v>7.9500000000000015E-2</v>
      </c>
      <c r="AC18" s="36"/>
      <c r="AD18" s="36"/>
    </row>
    <row r="19" spans="2:30" s="29" customFormat="1" ht="78.599999999999994" customHeight="1" x14ac:dyDescent="0.25">
      <c r="B19" s="103"/>
      <c r="C19" s="103"/>
      <c r="D19" s="103"/>
      <c r="E19" s="103"/>
      <c r="F19" s="103"/>
      <c r="G19" s="103"/>
      <c r="H19" s="103"/>
      <c r="I19" s="103"/>
      <c r="J19" s="103"/>
      <c r="K19" s="30" t="s">
        <v>152</v>
      </c>
      <c r="L19" s="31">
        <v>0.1</v>
      </c>
      <c r="M19" s="37" t="s">
        <v>133</v>
      </c>
      <c r="N19" s="33">
        <v>0.2</v>
      </c>
      <c r="O19" s="33">
        <v>0.5</v>
      </c>
      <c r="P19" s="33">
        <v>0.9</v>
      </c>
      <c r="Q19" s="33">
        <v>1</v>
      </c>
      <c r="R19" s="66">
        <v>243232500</v>
      </c>
      <c r="S19" s="106"/>
      <c r="T19" s="34">
        <f t="shared" si="0"/>
        <v>48646500</v>
      </c>
      <c r="U19" s="34">
        <f t="shared" si="0"/>
        <v>121616250</v>
      </c>
      <c r="V19" s="34">
        <f t="shared" si="0"/>
        <v>218909250</v>
      </c>
      <c r="W19" s="34">
        <f t="shared" si="0"/>
        <v>243232500</v>
      </c>
      <c r="X19" s="77">
        <v>243232500</v>
      </c>
      <c r="Y19" s="77">
        <v>184391699</v>
      </c>
      <c r="Z19" s="68">
        <v>0.79500000000000004</v>
      </c>
      <c r="AA19" s="65" t="s">
        <v>251</v>
      </c>
      <c r="AB19" s="35">
        <f t="shared" si="1"/>
        <v>7.9500000000000015E-2</v>
      </c>
      <c r="AC19" s="36"/>
      <c r="AD19" s="36"/>
    </row>
    <row r="20" spans="2:30" s="29" customFormat="1" ht="149.44999999999999" customHeight="1" x14ac:dyDescent="0.25">
      <c r="B20" s="103"/>
      <c r="C20" s="102" t="s">
        <v>137</v>
      </c>
      <c r="D20" s="103"/>
      <c r="E20" s="108" t="s">
        <v>138</v>
      </c>
      <c r="F20" s="108" t="s">
        <v>139</v>
      </c>
      <c r="G20" s="102" t="s">
        <v>140</v>
      </c>
      <c r="H20" s="102" t="s">
        <v>141</v>
      </c>
      <c r="I20" s="102">
        <v>1</v>
      </c>
      <c r="J20" s="102" t="s">
        <v>153</v>
      </c>
      <c r="K20" s="30" t="s">
        <v>154</v>
      </c>
      <c r="L20" s="31">
        <v>0.1</v>
      </c>
      <c r="M20" s="37" t="s">
        <v>134</v>
      </c>
      <c r="N20" s="33">
        <v>0.2</v>
      </c>
      <c r="O20" s="33">
        <v>0.5</v>
      </c>
      <c r="P20" s="33">
        <v>0.9</v>
      </c>
      <c r="Q20" s="33">
        <v>1</v>
      </c>
      <c r="R20" s="66">
        <v>107598025</v>
      </c>
      <c r="S20" s="106"/>
      <c r="T20" s="34">
        <f t="shared" si="0"/>
        <v>21519605</v>
      </c>
      <c r="U20" s="34">
        <f t="shared" si="0"/>
        <v>53799013</v>
      </c>
      <c r="V20" s="34">
        <f t="shared" si="0"/>
        <v>96838223</v>
      </c>
      <c r="W20" s="34">
        <f t="shared" si="0"/>
        <v>107598025</v>
      </c>
      <c r="X20" s="77">
        <v>107598025</v>
      </c>
      <c r="Y20" s="77">
        <v>81092769</v>
      </c>
      <c r="Z20" s="68">
        <v>0.79500000000000004</v>
      </c>
      <c r="AA20" s="72" t="s">
        <v>252</v>
      </c>
      <c r="AB20" s="35">
        <f>L20*Z20</f>
        <v>7.9500000000000015E-2</v>
      </c>
      <c r="AC20" s="36"/>
      <c r="AD20" s="36"/>
    </row>
    <row r="21" spans="2:30" s="29" customFormat="1" ht="103.5" customHeight="1" x14ac:dyDescent="0.25">
      <c r="B21" s="103"/>
      <c r="C21" s="103"/>
      <c r="D21" s="103"/>
      <c r="E21" s="109"/>
      <c r="F21" s="109"/>
      <c r="G21" s="103"/>
      <c r="H21" s="103"/>
      <c r="I21" s="103"/>
      <c r="J21" s="103"/>
      <c r="K21" s="30" t="s">
        <v>155</v>
      </c>
      <c r="L21" s="31">
        <v>0.1</v>
      </c>
      <c r="M21" s="37" t="s">
        <v>135</v>
      </c>
      <c r="N21" s="33">
        <v>0.2</v>
      </c>
      <c r="O21" s="33">
        <v>0.5</v>
      </c>
      <c r="P21" s="33">
        <v>0.9</v>
      </c>
      <c r="Q21" s="33">
        <v>1</v>
      </c>
      <c r="R21" s="66">
        <v>306066036</v>
      </c>
      <c r="S21" s="106"/>
      <c r="T21" s="34">
        <f t="shared" si="0"/>
        <v>61213207</v>
      </c>
      <c r="U21" s="34">
        <f t="shared" si="0"/>
        <v>153033018</v>
      </c>
      <c r="V21" s="34">
        <f t="shared" si="0"/>
        <v>275459432</v>
      </c>
      <c r="W21" s="34">
        <f t="shared" si="0"/>
        <v>306066036</v>
      </c>
      <c r="X21" s="77">
        <v>306066036</v>
      </c>
      <c r="Y21" s="77">
        <v>252280801</v>
      </c>
      <c r="Z21" s="68">
        <v>0.79500000000000004</v>
      </c>
      <c r="AA21" s="72" t="s">
        <v>253</v>
      </c>
      <c r="AB21" s="35">
        <f t="shared" si="1"/>
        <v>7.9500000000000015E-2</v>
      </c>
      <c r="AC21" s="36"/>
      <c r="AD21" s="36"/>
    </row>
    <row r="22" spans="2:30" s="29" customFormat="1" ht="164.25" customHeight="1" x14ac:dyDescent="0.25">
      <c r="B22" s="104"/>
      <c r="C22" s="104"/>
      <c r="D22" s="104"/>
      <c r="E22" s="110"/>
      <c r="F22" s="110"/>
      <c r="G22" s="104"/>
      <c r="H22" s="104"/>
      <c r="I22" s="104"/>
      <c r="J22" s="104"/>
      <c r="K22" s="30" t="s">
        <v>156</v>
      </c>
      <c r="L22" s="31">
        <v>0.1</v>
      </c>
      <c r="M22" s="37" t="s">
        <v>136</v>
      </c>
      <c r="N22" s="33">
        <v>0.2</v>
      </c>
      <c r="O22" s="33">
        <v>0.5</v>
      </c>
      <c r="P22" s="33">
        <v>0.9</v>
      </c>
      <c r="Q22" s="33">
        <v>1</v>
      </c>
      <c r="R22" s="66">
        <v>306500000</v>
      </c>
      <c r="S22" s="107"/>
      <c r="T22" s="34">
        <f t="shared" si="0"/>
        <v>61300000</v>
      </c>
      <c r="U22" s="34">
        <f t="shared" si="0"/>
        <v>153250000</v>
      </c>
      <c r="V22" s="34">
        <f t="shared" si="0"/>
        <v>275850000</v>
      </c>
      <c r="W22" s="34">
        <f t="shared" si="0"/>
        <v>306500000</v>
      </c>
      <c r="X22" s="77">
        <v>306500000</v>
      </c>
      <c r="Y22" s="77">
        <v>214217847</v>
      </c>
      <c r="Z22" s="68">
        <v>0.79500000000000004</v>
      </c>
      <c r="AA22" s="73" t="s">
        <v>254</v>
      </c>
      <c r="AB22" s="35">
        <f t="shared" si="1"/>
        <v>7.9500000000000015E-2</v>
      </c>
      <c r="AC22" s="36"/>
      <c r="AD22" s="36"/>
    </row>
    <row r="23" spans="2:30" s="29" customFormat="1" ht="56.25" customHeight="1" x14ac:dyDescent="0.25">
      <c r="B23" s="38"/>
      <c r="C23" s="39"/>
      <c r="D23" s="38"/>
      <c r="E23" s="38"/>
      <c r="F23" s="38"/>
      <c r="G23" s="38"/>
      <c r="H23" s="38"/>
      <c r="I23" s="38"/>
      <c r="J23" s="38"/>
      <c r="K23" s="38"/>
      <c r="L23" s="40">
        <f>SUM(L14:L22)</f>
        <v>0.99999999999999989</v>
      </c>
      <c r="M23" s="37"/>
      <c r="N23" s="33"/>
      <c r="O23" s="41"/>
      <c r="P23" s="33"/>
      <c r="Q23" s="41"/>
      <c r="R23" s="42"/>
      <c r="S23" s="43"/>
      <c r="T23" s="44">
        <f>SUM(T14:T22)</f>
        <v>759960337</v>
      </c>
      <c r="U23" s="44">
        <f t="shared" ref="U23:X23" si="2">SUM(U14:U22)</f>
        <v>1899900844</v>
      </c>
      <c r="V23" s="44">
        <f t="shared" si="2"/>
        <v>3419821517</v>
      </c>
      <c r="W23" s="44">
        <f t="shared" si="2"/>
        <v>3799801685</v>
      </c>
      <c r="X23" s="44">
        <f t="shared" si="2"/>
        <v>3799801685</v>
      </c>
      <c r="Y23" s="44">
        <f>SUM(Y14:Y22)</f>
        <v>3186992233</v>
      </c>
      <c r="Z23" s="35"/>
      <c r="AA23" s="35"/>
      <c r="AB23" s="45">
        <f>SUM(AB14:AB22)</f>
        <v>0.79500000000000004</v>
      </c>
      <c r="AC23" s="36"/>
      <c r="AD23" s="36"/>
    </row>
    <row r="24" spans="2:30" s="29" customFormat="1" ht="33.75" customHeight="1" x14ac:dyDescent="0.25">
      <c r="B24" s="116" t="s">
        <v>19</v>
      </c>
      <c r="C24" s="113" t="s">
        <v>5</v>
      </c>
      <c r="D24" s="113" t="s">
        <v>15</v>
      </c>
      <c r="E24" s="113" t="s">
        <v>6</v>
      </c>
      <c r="F24" s="113" t="s">
        <v>7</v>
      </c>
      <c r="G24" s="113" t="s">
        <v>24</v>
      </c>
      <c r="H24" s="113" t="s">
        <v>3</v>
      </c>
      <c r="I24" s="116" t="s">
        <v>22</v>
      </c>
      <c r="J24" s="113" t="s">
        <v>31</v>
      </c>
      <c r="K24" s="113" t="s">
        <v>4</v>
      </c>
      <c r="L24" s="113" t="s">
        <v>60</v>
      </c>
      <c r="M24" s="116" t="s">
        <v>59</v>
      </c>
      <c r="N24" s="113" t="s">
        <v>61</v>
      </c>
      <c r="O24" s="113" t="s">
        <v>62</v>
      </c>
      <c r="P24" s="113" t="s">
        <v>63</v>
      </c>
      <c r="Q24" s="113" t="s">
        <v>64</v>
      </c>
      <c r="R24" s="116" t="s">
        <v>23</v>
      </c>
      <c r="S24" s="116"/>
      <c r="T24" s="113" t="s">
        <v>71</v>
      </c>
      <c r="U24" s="117"/>
      <c r="V24" s="117"/>
      <c r="W24" s="117"/>
      <c r="X24" s="116" t="s">
        <v>11</v>
      </c>
      <c r="Y24" s="116"/>
      <c r="Z24" s="113" t="s">
        <v>69</v>
      </c>
      <c r="AA24" s="113" t="s">
        <v>244</v>
      </c>
      <c r="AB24" s="111" t="s">
        <v>143</v>
      </c>
      <c r="AC24" s="113" t="s">
        <v>16</v>
      </c>
      <c r="AD24" s="114" t="s">
        <v>25</v>
      </c>
    </row>
    <row r="25" spans="2:30" s="29" customFormat="1" ht="70.5" customHeight="1" x14ac:dyDescent="0.25">
      <c r="B25" s="116"/>
      <c r="C25" s="113"/>
      <c r="D25" s="113"/>
      <c r="E25" s="113"/>
      <c r="F25" s="113"/>
      <c r="G25" s="113"/>
      <c r="H25" s="113"/>
      <c r="I25" s="116"/>
      <c r="J25" s="116"/>
      <c r="K25" s="113"/>
      <c r="L25" s="113"/>
      <c r="M25" s="116"/>
      <c r="N25" s="113"/>
      <c r="O25" s="113"/>
      <c r="P25" s="113"/>
      <c r="Q25" s="113"/>
      <c r="R25" s="46" t="s">
        <v>70</v>
      </c>
      <c r="S25" s="46" t="s">
        <v>21</v>
      </c>
      <c r="T25" s="46" t="s">
        <v>65</v>
      </c>
      <c r="U25" s="46" t="s">
        <v>66</v>
      </c>
      <c r="V25" s="46" t="s">
        <v>67</v>
      </c>
      <c r="W25" s="46" t="s">
        <v>68</v>
      </c>
      <c r="X25" s="46" t="s">
        <v>9</v>
      </c>
      <c r="Y25" s="46" t="s">
        <v>10</v>
      </c>
      <c r="Z25" s="113"/>
      <c r="AA25" s="113"/>
      <c r="AB25" s="112"/>
      <c r="AC25" s="113"/>
      <c r="AD25" s="115"/>
    </row>
    <row r="26" spans="2:30" s="29" customFormat="1" ht="112.5" customHeight="1" x14ac:dyDescent="0.25">
      <c r="B26" s="118" t="s">
        <v>157</v>
      </c>
      <c r="C26" s="102" t="s">
        <v>158</v>
      </c>
      <c r="D26" s="118" t="s">
        <v>159</v>
      </c>
      <c r="E26" s="102" t="s">
        <v>232</v>
      </c>
      <c r="F26" s="102" t="s">
        <v>160</v>
      </c>
      <c r="G26" s="118" t="s">
        <v>161</v>
      </c>
      <c r="H26" s="118" t="s">
        <v>162</v>
      </c>
      <c r="I26" s="118">
        <v>10</v>
      </c>
      <c r="J26" s="102" t="s">
        <v>163</v>
      </c>
      <c r="K26" s="30" t="s">
        <v>164</v>
      </c>
      <c r="L26" s="31">
        <v>0.15</v>
      </c>
      <c r="M26" s="32" t="s">
        <v>165</v>
      </c>
      <c r="N26" s="33">
        <v>0.2</v>
      </c>
      <c r="O26" s="33">
        <v>0.5</v>
      </c>
      <c r="P26" s="33">
        <v>0.9</v>
      </c>
      <c r="Q26" s="33">
        <v>1</v>
      </c>
      <c r="R26" s="66">
        <v>397336039</v>
      </c>
      <c r="S26" s="120">
        <f>SUM(R26:R32)</f>
        <v>2246686444</v>
      </c>
      <c r="T26" s="34">
        <f t="shared" ref="T26:W32" si="3">ROUND($R26*N26,0)</f>
        <v>79467208</v>
      </c>
      <c r="U26" s="34">
        <f t="shared" si="3"/>
        <v>198668020</v>
      </c>
      <c r="V26" s="34">
        <f t="shared" si="3"/>
        <v>357602435</v>
      </c>
      <c r="W26" s="34">
        <f t="shared" si="3"/>
        <v>397336039</v>
      </c>
      <c r="X26" s="77">
        <v>397336039</v>
      </c>
      <c r="Y26" s="77">
        <v>375245252</v>
      </c>
      <c r="Z26" s="68">
        <v>0.79500000000000004</v>
      </c>
      <c r="AA26" s="64" t="s">
        <v>255</v>
      </c>
      <c r="AB26" s="35">
        <f>L26*Z26</f>
        <v>0.11924999999999999</v>
      </c>
      <c r="AC26" s="36"/>
      <c r="AD26" s="36"/>
    </row>
    <row r="27" spans="2:30" s="29" customFormat="1" ht="101.25" customHeight="1" x14ac:dyDescent="0.25">
      <c r="B27" s="118"/>
      <c r="C27" s="103"/>
      <c r="D27" s="118"/>
      <c r="E27" s="103"/>
      <c r="F27" s="103"/>
      <c r="G27" s="118"/>
      <c r="H27" s="118"/>
      <c r="I27" s="118"/>
      <c r="J27" s="103"/>
      <c r="K27" s="30" t="s">
        <v>166</v>
      </c>
      <c r="L27" s="31">
        <v>0.15</v>
      </c>
      <c r="M27" s="32" t="s">
        <v>167</v>
      </c>
      <c r="N27" s="33">
        <v>0.2</v>
      </c>
      <c r="O27" s="33">
        <v>0.5</v>
      </c>
      <c r="P27" s="33">
        <v>0.9</v>
      </c>
      <c r="Q27" s="33">
        <v>1</v>
      </c>
      <c r="R27" s="66">
        <v>176882623</v>
      </c>
      <c r="S27" s="120"/>
      <c r="T27" s="34">
        <f t="shared" si="3"/>
        <v>35376525</v>
      </c>
      <c r="U27" s="34">
        <f t="shared" si="3"/>
        <v>88441312</v>
      </c>
      <c r="V27" s="34">
        <f t="shared" si="3"/>
        <v>159194361</v>
      </c>
      <c r="W27" s="34">
        <f t="shared" si="3"/>
        <v>176882623</v>
      </c>
      <c r="X27" s="77">
        <v>176882623</v>
      </c>
      <c r="Y27" s="77">
        <v>159016840</v>
      </c>
      <c r="Z27" s="68">
        <v>0.79500000000000004</v>
      </c>
      <c r="AA27" s="64" t="s">
        <v>256</v>
      </c>
      <c r="AB27" s="35">
        <f t="shared" ref="AB27:AB32" si="4">L27*Z27</f>
        <v>0.11924999999999999</v>
      </c>
      <c r="AC27" s="36"/>
      <c r="AD27" s="36"/>
    </row>
    <row r="28" spans="2:30" s="29" customFormat="1" ht="75.95" customHeight="1" x14ac:dyDescent="0.25">
      <c r="B28" s="118"/>
      <c r="C28" s="104"/>
      <c r="D28" s="119"/>
      <c r="E28" s="104"/>
      <c r="F28" s="104"/>
      <c r="G28" s="118"/>
      <c r="H28" s="118"/>
      <c r="I28" s="118"/>
      <c r="J28" s="103"/>
      <c r="K28" s="30" t="s">
        <v>168</v>
      </c>
      <c r="L28" s="31">
        <v>0.1</v>
      </c>
      <c r="M28" s="32" t="s">
        <v>257</v>
      </c>
      <c r="N28" s="33">
        <v>0.2</v>
      </c>
      <c r="O28" s="33">
        <v>0.5</v>
      </c>
      <c r="P28" s="33">
        <v>0.9</v>
      </c>
      <c r="Q28" s="33">
        <v>1</v>
      </c>
      <c r="R28" s="66">
        <v>107183766</v>
      </c>
      <c r="S28" s="120"/>
      <c r="T28" s="34">
        <f t="shared" si="3"/>
        <v>21436753</v>
      </c>
      <c r="U28" s="34">
        <f t="shared" si="3"/>
        <v>53591883</v>
      </c>
      <c r="V28" s="34">
        <f t="shared" si="3"/>
        <v>96465389</v>
      </c>
      <c r="W28" s="34">
        <f t="shared" si="3"/>
        <v>107183766</v>
      </c>
      <c r="X28" s="77">
        <v>107183766</v>
      </c>
      <c r="Y28" s="77">
        <v>98389526</v>
      </c>
      <c r="Z28" s="68">
        <v>0.79500000000000004</v>
      </c>
      <c r="AA28" s="69" t="s">
        <v>258</v>
      </c>
      <c r="AB28" s="35">
        <f t="shared" si="4"/>
        <v>7.9500000000000015E-2</v>
      </c>
      <c r="AC28" s="36"/>
      <c r="AD28" s="36"/>
    </row>
    <row r="29" spans="2:30" s="29" customFormat="1" ht="95.25" customHeight="1" x14ac:dyDescent="0.25">
      <c r="B29" s="118"/>
      <c r="C29" s="102" t="s">
        <v>169</v>
      </c>
      <c r="D29" s="119"/>
      <c r="E29" s="121" t="s">
        <v>233</v>
      </c>
      <c r="F29" s="121" t="s">
        <v>170</v>
      </c>
      <c r="G29" s="103" t="s">
        <v>171</v>
      </c>
      <c r="H29" s="103" t="s">
        <v>172</v>
      </c>
      <c r="I29" s="103">
        <v>1</v>
      </c>
      <c r="J29" s="103"/>
      <c r="K29" s="30" t="s">
        <v>173</v>
      </c>
      <c r="L29" s="31">
        <v>0.15</v>
      </c>
      <c r="M29" s="32" t="s">
        <v>174</v>
      </c>
      <c r="N29" s="33">
        <v>0.2</v>
      </c>
      <c r="O29" s="33">
        <v>0.5</v>
      </c>
      <c r="P29" s="33">
        <v>0.9</v>
      </c>
      <c r="Q29" s="33">
        <v>1</v>
      </c>
      <c r="R29" s="66">
        <v>482510782</v>
      </c>
      <c r="S29" s="120"/>
      <c r="T29" s="34">
        <f t="shared" si="3"/>
        <v>96502156</v>
      </c>
      <c r="U29" s="34">
        <f t="shared" si="3"/>
        <v>241255391</v>
      </c>
      <c r="V29" s="34">
        <f t="shared" si="3"/>
        <v>434259704</v>
      </c>
      <c r="W29" s="34">
        <f t="shared" si="3"/>
        <v>482510782</v>
      </c>
      <c r="X29" s="77">
        <v>482442922</v>
      </c>
      <c r="Y29" s="77">
        <v>408441811</v>
      </c>
      <c r="Z29" s="68">
        <v>0.79500000000000004</v>
      </c>
      <c r="AA29" s="64" t="s">
        <v>259</v>
      </c>
      <c r="AB29" s="35">
        <f t="shared" si="4"/>
        <v>0.11924999999999999</v>
      </c>
      <c r="AC29" s="36"/>
      <c r="AD29" s="36"/>
    </row>
    <row r="30" spans="2:30" s="29" customFormat="1" ht="409.6" customHeight="1" x14ac:dyDescent="0.25">
      <c r="B30" s="118"/>
      <c r="C30" s="103"/>
      <c r="D30" s="119"/>
      <c r="E30" s="122"/>
      <c r="F30" s="122"/>
      <c r="G30" s="103"/>
      <c r="H30" s="103"/>
      <c r="I30" s="103"/>
      <c r="J30" s="103"/>
      <c r="K30" s="30" t="s">
        <v>175</v>
      </c>
      <c r="L30" s="31">
        <v>0.15</v>
      </c>
      <c r="M30" s="32" t="s">
        <v>176</v>
      </c>
      <c r="N30" s="33">
        <v>0.2</v>
      </c>
      <c r="O30" s="33">
        <v>0.5</v>
      </c>
      <c r="P30" s="33">
        <v>0.9</v>
      </c>
      <c r="Q30" s="33">
        <v>1</v>
      </c>
      <c r="R30" s="66">
        <v>326999999</v>
      </c>
      <c r="S30" s="120"/>
      <c r="T30" s="34">
        <f t="shared" si="3"/>
        <v>65400000</v>
      </c>
      <c r="U30" s="34">
        <f t="shared" si="3"/>
        <v>163500000</v>
      </c>
      <c r="V30" s="34">
        <f t="shared" si="3"/>
        <v>294299999</v>
      </c>
      <c r="W30" s="34">
        <f t="shared" si="3"/>
        <v>326999999</v>
      </c>
      <c r="X30" s="77">
        <v>326999999</v>
      </c>
      <c r="Y30" s="77">
        <v>203644605</v>
      </c>
      <c r="Z30" s="68">
        <v>0.79500000000000004</v>
      </c>
      <c r="AA30" s="64" t="s">
        <v>260</v>
      </c>
      <c r="AB30" s="35">
        <f t="shared" si="4"/>
        <v>0.11924999999999999</v>
      </c>
      <c r="AC30" s="36"/>
      <c r="AD30" s="36"/>
    </row>
    <row r="31" spans="2:30" s="29" customFormat="1" ht="72.75" customHeight="1" x14ac:dyDescent="0.25">
      <c r="B31" s="118"/>
      <c r="C31" s="103"/>
      <c r="D31" s="119"/>
      <c r="E31" s="122"/>
      <c r="F31" s="122"/>
      <c r="G31" s="103"/>
      <c r="H31" s="103"/>
      <c r="I31" s="103"/>
      <c r="J31" s="103"/>
      <c r="K31" s="30" t="s">
        <v>177</v>
      </c>
      <c r="L31" s="31">
        <v>0.15</v>
      </c>
      <c r="M31" s="32" t="s">
        <v>261</v>
      </c>
      <c r="N31" s="33">
        <v>0.2</v>
      </c>
      <c r="O31" s="33">
        <v>0.5</v>
      </c>
      <c r="P31" s="33">
        <v>0.9</v>
      </c>
      <c r="Q31" s="33">
        <v>1</v>
      </c>
      <c r="R31" s="66">
        <v>325663374</v>
      </c>
      <c r="S31" s="120"/>
      <c r="T31" s="34">
        <f t="shared" si="3"/>
        <v>65132675</v>
      </c>
      <c r="U31" s="34">
        <f t="shared" si="3"/>
        <v>162831687</v>
      </c>
      <c r="V31" s="34">
        <f t="shared" si="3"/>
        <v>293097037</v>
      </c>
      <c r="W31" s="34">
        <f t="shared" si="3"/>
        <v>325663374</v>
      </c>
      <c r="X31" s="77">
        <v>325663374</v>
      </c>
      <c r="Y31" s="77">
        <v>287204645</v>
      </c>
      <c r="Z31" s="68">
        <v>0.79500000000000004</v>
      </c>
      <c r="AA31" s="64" t="s">
        <v>262</v>
      </c>
      <c r="AB31" s="35">
        <f t="shared" si="4"/>
        <v>0.11924999999999999</v>
      </c>
      <c r="AC31" s="36"/>
      <c r="AD31" s="36"/>
    </row>
    <row r="32" spans="2:30" s="29" customFormat="1" ht="74.25" customHeight="1" x14ac:dyDescent="0.25">
      <c r="B32" s="118"/>
      <c r="C32" s="104"/>
      <c r="D32" s="119"/>
      <c r="E32" s="123"/>
      <c r="F32" s="123"/>
      <c r="G32" s="104"/>
      <c r="H32" s="104"/>
      <c r="I32" s="104"/>
      <c r="J32" s="104"/>
      <c r="K32" s="30" t="s">
        <v>178</v>
      </c>
      <c r="L32" s="31">
        <v>0.15</v>
      </c>
      <c r="M32" s="37" t="s">
        <v>179</v>
      </c>
      <c r="N32" s="33">
        <v>0.2</v>
      </c>
      <c r="O32" s="33">
        <v>0.5</v>
      </c>
      <c r="P32" s="33">
        <v>0.9</v>
      </c>
      <c r="Q32" s="33">
        <v>1</v>
      </c>
      <c r="R32" s="66">
        <v>430109861</v>
      </c>
      <c r="S32" s="120"/>
      <c r="T32" s="34">
        <f t="shared" si="3"/>
        <v>86021972</v>
      </c>
      <c r="U32" s="34">
        <f t="shared" si="3"/>
        <v>215054931</v>
      </c>
      <c r="V32" s="34">
        <f t="shared" si="3"/>
        <v>387098875</v>
      </c>
      <c r="W32" s="34">
        <f t="shared" si="3"/>
        <v>430109861</v>
      </c>
      <c r="X32" s="77">
        <v>430103601</v>
      </c>
      <c r="Y32" s="77">
        <v>379365891</v>
      </c>
      <c r="Z32" s="68">
        <v>0.79500000000000004</v>
      </c>
      <c r="AA32" s="64" t="s">
        <v>263</v>
      </c>
      <c r="AB32" s="35">
        <f t="shared" si="4"/>
        <v>0.11924999999999999</v>
      </c>
      <c r="AC32" s="36"/>
      <c r="AD32" s="36"/>
    </row>
    <row r="33" spans="2:30" s="29" customFormat="1" ht="56.25" customHeight="1" x14ac:dyDescent="0.25">
      <c r="B33" s="38"/>
      <c r="C33" s="39"/>
      <c r="D33" s="38"/>
      <c r="E33" s="38"/>
      <c r="F33" s="38"/>
      <c r="G33" s="38"/>
      <c r="H33" s="38"/>
      <c r="I33" s="38"/>
      <c r="J33" s="38"/>
      <c r="K33" s="38"/>
      <c r="L33" s="47">
        <f>SUM(L26:L32)</f>
        <v>1</v>
      </c>
      <c r="M33" s="37"/>
      <c r="N33" s="33"/>
      <c r="O33" s="41"/>
      <c r="P33" s="33"/>
      <c r="Q33" s="41"/>
      <c r="R33" s="42"/>
      <c r="S33" s="43"/>
      <c r="T33" s="48">
        <f t="shared" ref="T33:W33" si="5">SUM(T26:T32)</f>
        <v>449337289</v>
      </c>
      <c r="U33" s="48">
        <f t="shared" si="5"/>
        <v>1123343224</v>
      </c>
      <c r="V33" s="48">
        <f t="shared" si="5"/>
        <v>2022017800</v>
      </c>
      <c r="W33" s="48">
        <f t="shared" si="5"/>
        <v>2246686444</v>
      </c>
      <c r="X33" s="49">
        <f>SUM(X26:X32)</f>
        <v>2246612324</v>
      </c>
      <c r="Y33" s="49">
        <f>SUM(Y26:Y32)</f>
        <v>1911308570</v>
      </c>
      <c r="Z33" s="35"/>
      <c r="AA33" s="35"/>
      <c r="AB33" s="45">
        <f>SUM(AB26:AB32)</f>
        <v>0.79499999999999993</v>
      </c>
      <c r="AC33" s="36"/>
      <c r="AD33" s="36"/>
    </row>
    <row r="34" spans="2:30" s="29" customFormat="1" ht="33.75" customHeight="1" x14ac:dyDescent="0.25">
      <c r="B34" s="116" t="s">
        <v>20</v>
      </c>
      <c r="C34" s="113" t="s">
        <v>5</v>
      </c>
      <c r="D34" s="113" t="s">
        <v>15</v>
      </c>
      <c r="E34" s="113" t="s">
        <v>6</v>
      </c>
      <c r="F34" s="113" t="s">
        <v>7</v>
      </c>
      <c r="G34" s="111" t="s">
        <v>24</v>
      </c>
      <c r="H34" s="113" t="s">
        <v>3</v>
      </c>
      <c r="I34" s="116" t="s">
        <v>22</v>
      </c>
      <c r="J34" s="113" t="s">
        <v>31</v>
      </c>
      <c r="K34" s="113" t="s">
        <v>4</v>
      </c>
      <c r="L34" s="113" t="s">
        <v>60</v>
      </c>
      <c r="M34" s="116" t="s">
        <v>59</v>
      </c>
      <c r="N34" s="113" t="s">
        <v>61</v>
      </c>
      <c r="O34" s="113" t="s">
        <v>62</v>
      </c>
      <c r="P34" s="113" t="s">
        <v>63</v>
      </c>
      <c r="Q34" s="113" t="s">
        <v>64</v>
      </c>
      <c r="R34" s="116" t="s">
        <v>23</v>
      </c>
      <c r="S34" s="116"/>
      <c r="T34" s="113" t="s">
        <v>71</v>
      </c>
      <c r="U34" s="117"/>
      <c r="V34" s="117"/>
      <c r="W34" s="117"/>
      <c r="X34" s="116" t="s">
        <v>11</v>
      </c>
      <c r="Y34" s="116"/>
      <c r="Z34" s="113" t="s">
        <v>69</v>
      </c>
      <c r="AA34" s="113" t="s">
        <v>244</v>
      </c>
      <c r="AB34" s="113" t="s">
        <v>143</v>
      </c>
      <c r="AC34" s="113" t="s">
        <v>16</v>
      </c>
      <c r="AD34" s="114" t="s">
        <v>25</v>
      </c>
    </row>
    <row r="35" spans="2:30" s="29" customFormat="1" ht="63.75" customHeight="1" x14ac:dyDescent="0.25">
      <c r="B35" s="116"/>
      <c r="C35" s="113"/>
      <c r="D35" s="113"/>
      <c r="E35" s="113"/>
      <c r="F35" s="113"/>
      <c r="G35" s="112"/>
      <c r="H35" s="113"/>
      <c r="I35" s="116"/>
      <c r="J35" s="116"/>
      <c r="K35" s="113"/>
      <c r="L35" s="113"/>
      <c r="M35" s="116"/>
      <c r="N35" s="113"/>
      <c r="O35" s="113"/>
      <c r="P35" s="113"/>
      <c r="Q35" s="113"/>
      <c r="R35" s="46" t="s">
        <v>70</v>
      </c>
      <c r="S35" s="46" t="s">
        <v>21</v>
      </c>
      <c r="T35" s="46" t="s">
        <v>65</v>
      </c>
      <c r="U35" s="46" t="s">
        <v>66</v>
      </c>
      <c r="V35" s="46" t="s">
        <v>67</v>
      </c>
      <c r="W35" s="46" t="s">
        <v>68</v>
      </c>
      <c r="X35" s="46" t="s">
        <v>9</v>
      </c>
      <c r="Y35" s="46" t="s">
        <v>10</v>
      </c>
      <c r="Z35" s="113"/>
      <c r="AA35" s="113"/>
      <c r="AB35" s="113"/>
      <c r="AC35" s="113"/>
      <c r="AD35" s="115"/>
    </row>
    <row r="36" spans="2:30" s="29" customFormat="1" ht="139.5" customHeight="1" x14ac:dyDescent="0.25">
      <c r="B36" s="118" t="s">
        <v>180</v>
      </c>
      <c r="C36" s="118" t="s">
        <v>181</v>
      </c>
      <c r="D36" s="118" t="s">
        <v>182</v>
      </c>
      <c r="E36" s="118" t="s">
        <v>183</v>
      </c>
      <c r="F36" s="118" t="s">
        <v>184</v>
      </c>
      <c r="G36" s="102" t="s">
        <v>185</v>
      </c>
      <c r="H36" s="118" t="s">
        <v>186</v>
      </c>
      <c r="I36" s="102">
        <v>3</v>
      </c>
      <c r="J36" s="102" t="s">
        <v>187</v>
      </c>
      <c r="K36" s="30" t="s">
        <v>188</v>
      </c>
      <c r="L36" s="31">
        <v>0.2</v>
      </c>
      <c r="M36" s="32" t="s">
        <v>189</v>
      </c>
      <c r="N36" s="33">
        <v>0.2</v>
      </c>
      <c r="O36" s="33">
        <v>0.5</v>
      </c>
      <c r="P36" s="33">
        <v>0.9</v>
      </c>
      <c r="Q36" s="33">
        <v>1</v>
      </c>
      <c r="R36" s="66">
        <v>464701633</v>
      </c>
      <c r="S36" s="120">
        <f>SUM(R36:R43)</f>
        <v>2153511871</v>
      </c>
      <c r="T36" s="34">
        <f t="shared" ref="T36:W43" si="6">ROUND($R36*N36,0)</f>
        <v>92940327</v>
      </c>
      <c r="U36" s="34">
        <f t="shared" si="6"/>
        <v>232350817</v>
      </c>
      <c r="V36" s="34">
        <f t="shared" si="6"/>
        <v>418231470</v>
      </c>
      <c r="W36" s="34">
        <f t="shared" si="6"/>
        <v>464701633</v>
      </c>
      <c r="X36" s="77">
        <v>464701633</v>
      </c>
      <c r="Y36" s="77">
        <v>413908443</v>
      </c>
      <c r="Z36" s="68">
        <v>0.79500000000000004</v>
      </c>
      <c r="AA36" s="64" t="s">
        <v>264</v>
      </c>
      <c r="AB36" s="35">
        <f>L36*Z36</f>
        <v>0.15900000000000003</v>
      </c>
      <c r="AC36" s="36"/>
      <c r="AD36" s="36"/>
    </row>
    <row r="37" spans="2:30" s="29" customFormat="1" ht="89.25" customHeight="1" x14ac:dyDescent="0.25">
      <c r="B37" s="118"/>
      <c r="C37" s="118"/>
      <c r="D37" s="118"/>
      <c r="E37" s="118"/>
      <c r="F37" s="118"/>
      <c r="G37" s="103"/>
      <c r="H37" s="118"/>
      <c r="I37" s="103"/>
      <c r="J37" s="103"/>
      <c r="K37" s="30" t="s">
        <v>190</v>
      </c>
      <c r="L37" s="31">
        <v>0.15</v>
      </c>
      <c r="M37" s="32" t="s">
        <v>191</v>
      </c>
      <c r="N37" s="33">
        <v>0.2</v>
      </c>
      <c r="O37" s="33">
        <v>0.5</v>
      </c>
      <c r="P37" s="33">
        <v>0.9</v>
      </c>
      <c r="Q37" s="33">
        <v>1</v>
      </c>
      <c r="R37" s="66">
        <v>407346554</v>
      </c>
      <c r="S37" s="120"/>
      <c r="T37" s="34">
        <f t="shared" si="6"/>
        <v>81469311</v>
      </c>
      <c r="U37" s="34">
        <f t="shared" si="6"/>
        <v>203673277</v>
      </c>
      <c r="V37" s="34">
        <f t="shared" si="6"/>
        <v>366611899</v>
      </c>
      <c r="W37" s="34">
        <f t="shared" si="6"/>
        <v>407346554</v>
      </c>
      <c r="X37" s="77">
        <v>407346554</v>
      </c>
      <c r="Y37" s="77">
        <v>329983141</v>
      </c>
      <c r="Z37" s="68">
        <v>0.79500000000000004</v>
      </c>
      <c r="AA37" s="64" t="s">
        <v>265</v>
      </c>
      <c r="AB37" s="35">
        <f>L37*Z37</f>
        <v>0.11924999999999999</v>
      </c>
      <c r="AC37" s="36"/>
      <c r="AD37" s="36"/>
    </row>
    <row r="38" spans="2:30" s="29" customFormat="1" ht="44.25" customHeight="1" x14ac:dyDescent="0.25">
      <c r="B38" s="118"/>
      <c r="C38" s="118"/>
      <c r="D38" s="118"/>
      <c r="E38" s="118"/>
      <c r="F38" s="118"/>
      <c r="G38" s="103"/>
      <c r="H38" s="118"/>
      <c r="I38" s="103"/>
      <c r="J38" s="103"/>
      <c r="K38" s="30" t="s">
        <v>192</v>
      </c>
      <c r="L38" s="31">
        <v>0.1</v>
      </c>
      <c r="M38" s="32" t="s">
        <v>193</v>
      </c>
      <c r="N38" s="33">
        <v>0.2</v>
      </c>
      <c r="O38" s="33">
        <v>0.5</v>
      </c>
      <c r="P38" s="33">
        <v>0.9</v>
      </c>
      <c r="Q38" s="33">
        <v>1</v>
      </c>
      <c r="R38" s="66">
        <v>77499999</v>
      </c>
      <c r="S38" s="120"/>
      <c r="T38" s="34">
        <f t="shared" si="6"/>
        <v>15500000</v>
      </c>
      <c r="U38" s="34">
        <f t="shared" si="6"/>
        <v>38750000</v>
      </c>
      <c r="V38" s="34">
        <f t="shared" si="6"/>
        <v>69749999</v>
      </c>
      <c r="W38" s="34">
        <f t="shared" si="6"/>
        <v>77499999</v>
      </c>
      <c r="X38" s="77">
        <v>77499999</v>
      </c>
      <c r="Y38" s="77">
        <v>77487349</v>
      </c>
      <c r="Z38" s="68">
        <v>0.79500000000000004</v>
      </c>
      <c r="AA38" s="64" t="s">
        <v>272</v>
      </c>
      <c r="AB38" s="35">
        <f t="shared" ref="AB38:AB43" si="7">L38*Z38</f>
        <v>7.9500000000000015E-2</v>
      </c>
      <c r="AC38" s="36"/>
      <c r="AD38" s="36"/>
    </row>
    <row r="39" spans="2:30" s="29" customFormat="1" ht="105.75" customHeight="1" x14ac:dyDescent="0.25">
      <c r="B39" s="118"/>
      <c r="C39" s="118"/>
      <c r="D39" s="119"/>
      <c r="E39" s="119"/>
      <c r="F39" s="119"/>
      <c r="G39" s="104"/>
      <c r="H39" s="118"/>
      <c r="I39" s="104"/>
      <c r="J39" s="104"/>
      <c r="K39" s="30" t="s">
        <v>194</v>
      </c>
      <c r="L39" s="31">
        <v>0.2</v>
      </c>
      <c r="M39" s="32" t="s">
        <v>195</v>
      </c>
      <c r="N39" s="33">
        <v>0.2</v>
      </c>
      <c r="O39" s="33">
        <v>0.5</v>
      </c>
      <c r="P39" s="33">
        <v>0.9</v>
      </c>
      <c r="Q39" s="33">
        <v>1</v>
      </c>
      <c r="R39" s="66">
        <v>454486527</v>
      </c>
      <c r="S39" s="120"/>
      <c r="T39" s="34">
        <f t="shared" si="6"/>
        <v>90897305</v>
      </c>
      <c r="U39" s="34">
        <f t="shared" si="6"/>
        <v>227243264</v>
      </c>
      <c r="V39" s="34">
        <f t="shared" si="6"/>
        <v>409037874</v>
      </c>
      <c r="W39" s="34">
        <f t="shared" si="6"/>
        <v>454486527</v>
      </c>
      <c r="X39" s="77">
        <v>454560647</v>
      </c>
      <c r="Y39" s="77">
        <v>418075238</v>
      </c>
      <c r="Z39" s="68">
        <v>0.79500000000000004</v>
      </c>
      <c r="AA39" s="24" t="s">
        <v>266</v>
      </c>
      <c r="AB39" s="35">
        <f t="shared" si="7"/>
        <v>0.15900000000000003</v>
      </c>
      <c r="AC39" s="24"/>
      <c r="AD39" s="36"/>
    </row>
    <row r="40" spans="2:30" s="29" customFormat="1" ht="80.25" customHeight="1" x14ac:dyDescent="0.25">
      <c r="B40" s="118"/>
      <c r="C40" s="118"/>
      <c r="D40" s="119"/>
      <c r="E40" s="119"/>
      <c r="F40" s="119"/>
      <c r="G40" s="102" t="s">
        <v>196</v>
      </c>
      <c r="H40" s="102" t="s">
        <v>197</v>
      </c>
      <c r="I40" s="102">
        <v>10</v>
      </c>
      <c r="J40" s="102" t="s">
        <v>198</v>
      </c>
      <c r="K40" s="30" t="s">
        <v>199</v>
      </c>
      <c r="L40" s="31">
        <v>0.1</v>
      </c>
      <c r="M40" s="32" t="s">
        <v>267</v>
      </c>
      <c r="N40" s="33">
        <v>0.2</v>
      </c>
      <c r="O40" s="33">
        <v>0.5</v>
      </c>
      <c r="P40" s="33">
        <v>0.9</v>
      </c>
      <c r="Q40" s="33">
        <v>1</v>
      </c>
      <c r="R40" s="66">
        <v>330832090</v>
      </c>
      <c r="S40" s="120"/>
      <c r="T40" s="34">
        <f t="shared" si="6"/>
        <v>66166418</v>
      </c>
      <c r="U40" s="34">
        <f t="shared" si="6"/>
        <v>165416045</v>
      </c>
      <c r="V40" s="34">
        <f t="shared" si="6"/>
        <v>297748881</v>
      </c>
      <c r="W40" s="34">
        <f t="shared" si="6"/>
        <v>330832090</v>
      </c>
      <c r="X40" s="77">
        <v>330832090</v>
      </c>
      <c r="Y40" s="77">
        <v>313183894</v>
      </c>
      <c r="Z40" s="68">
        <v>0.79500000000000004</v>
      </c>
      <c r="AA40" s="25" t="s">
        <v>268</v>
      </c>
      <c r="AB40" s="35">
        <f t="shared" si="7"/>
        <v>7.9500000000000015E-2</v>
      </c>
      <c r="AC40" s="25"/>
      <c r="AD40" s="36"/>
    </row>
    <row r="41" spans="2:30" s="29" customFormat="1" ht="57" customHeight="1" x14ac:dyDescent="0.25">
      <c r="B41" s="118"/>
      <c r="C41" s="118"/>
      <c r="D41" s="119"/>
      <c r="E41" s="119"/>
      <c r="F41" s="119"/>
      <c r="G41" s="104"/>
      <c r="H41" s="104"/>
      <c r="I41" s="104"/>
      <c r="J41" s="104"/>
      <c r="K41" s="30" t="s">
        <v>200</v>
      </c>
      <c r="L41" s="31">
        <v>0.1</v>
      </c>
      <c r="M41" s="32" t="s">
        <v>201</v>
      </c>
      <c r="N41" s="33">
        <v>0.2</v>
      </c>
      <c r="O41" s="33">
        <v>0.5</v>
      </c>
      <c r="P41" s="33">
        <v>0.9</v>
      </c>
      <c r="Q41" s="33">
        <v>1</v>
      </c>
      <c r="R41" s="66">
        <v>112020000</v>
      </c>
      <c r="S41" s="120"/>
      <c r="T41" s="34">
        <f t="shared" si="6"/>
        <v>22404000</v>
      </c>
      <c r="U41" s="34">
        <f t="shared" si="6"/>
        <v>56010000</v>
      </c>
      <c r="V41" s="34">
        <f t="shared" si="6"/>
        <v>100818000</v>
      </c>
      <c r="W41" s="34">
        <f t="shared" si="6"/>
        <v>112020000</v>
      </c>
      <c r="X41" s="77">
        <v>112020000</v>
      </c>
      <c r="Y41" s="77">
        <v>109480078</v>
      </c>
      <c r="Z41" s="68">
        <v>0.79500000000000004</v>
      </c>
      <c r="AA41" s="74" t="s">
        <v>269</v>
      </c>
      <c r="AB41" s="35">
        <f t="shared" si="7"/>
        <v>7.9500000000000015E-2</v>
      </c>
      <c r="AC41" s="36"/>
      <c r="AD41" s="36"/>
    </row>
    <row r="42" spans="2:30" s="29" customFormat="1" ht="127.5" customHeight="1" x14ac:dyDescent="0.25">
      <c r="B42" s="118"/>
      <c r="C42" s="118"/>
      <c r="D42" s="119"/>
      <c r="E42" s="119"/>
      <c r="F42" s="119"/>
      <c r="G42" s="102" t="s">
        <v>202</v>
      </c>
      <c r="H42" s="118" t="s">
        <v>203</v>
      </c>
      <c r="I42" s="102">
        <v>1</v>
      </c>
      <c r="J42" s="102" t="s">
        <v>204</v>
      </c>
      <c r="K42" s="30" t="s">
        <v>205</v>
      </c>
      <c r="L42" s="31">
        <v>0.1</v>
      </c>
      <c r="M42" s="32" t="s">
        <v>206</v>
      </c>
      <c r="N42" s="33">
        <v>0.2</v>
      </c>
      <c r="O42" s="33">
        <v>0.5</v>
      </c>
      <c r="P42" s="33">
        <v>0.9</v>
      </c>
      <c r="Q42" s="33">
        <v>1</v>
      </c>
      <c r="R42" s="66">
        <v>68000000</v>
      </c>
      <c r="S42" s="120"/>
      <c r="T42" s="34">
        <f t="shared" si="6"/>
        <v>13600000</v>
      </c>
      <c r="U42" s="34">
        <f t="shared" si="6"/>
        <v>34000000</v>
      </c>
      <c r="V42" s="34">
        <f t="shared" si="6"/>
        <v>61200000</v>
      </c>
      <c r="W42" s="34">
        <f t="shared" si="6"/>
        <v>68000000</v>
      </c>
      <c r="X42" s="77">
        <v>68000000</v>
      </c>
      <c r="Y42" s="77">
        <v>39891671</v>
      </c>
      <c r="Z42" s="68">
        <v>0.79500000000000004</v>
      </c>
      <c r="AA42" s="75" t="s">
        <v>270</v>
      </c>
      <c r="AB42" s="35">
        <f t="shared" si="7"/>
        <v>7.9500000000000015E-2</v>
      </c>
      <c r="AC42" s="36"/>
      <c r="AD42" s="36"/>
    </row>
    <row r="43" spans="2:30" s="29" customFormat="1" ht="95.25" customHeight="1" x14ac:dyDescent="0.25">
      <c r="B43" s="118"/>
      <c r="C43" s="118"/>
      <c r="D43" s="119"/>
      <c r="E43" s="119"/>
      <c r="F43" s="119"/>
      <c r="G43" s="104"/>
      <c r="H43" s="118"/>
      <c r="I43" s="104"/>
      <c r="J43" s="104"/>
      <c r="K43" s="30" t="s">
        <v>207</v>
      </c>
      <c r="L43" s="31">
        <v>0.05</v>
      </c>
      <c r="M43" s="37" t="s">
        <v>208</v>
      </c>
      <c r="N43" s="33">
        <v>0.2</v>
      </c>
      <c r="O43" s="33">
        <v>0.5</v>
      </c>
      <c r="P43" s="33">
        <v>0.9</v>
      </c>
      <c r="Q43" s="33">
        <v>1</v>
      </c>
      <c r="R43" s="66">
        <v>238625068</v>
      </c>
      <c r="S43" s="120"/>
      <c r="T43" s="34">
        <f t="shared" si="6"/>
        <v>47725014</v>
      </c>
      <c r="U43" s="34">
        <f t="shared" si="6"/>
        <v>119312534</v>
      </c>
      <c r="V43" s="34">
        <f t="shared" si="6"/>
        <v>214762561</v>
      </c>
      <c r="W43" s="34">
        <f t="shared" si="6"/>
        <v>238625068</v>
      </c>
      <c r="X43" s="77">
        <v>238625068</v>
      </c>
      <c r="Y43" s="77">
        <v>152317047</v>
      </c>
      <c r="Z43" s="68">
        <v>0.79500000000000004</v>
      </c>
      <c r="AA43" s="75" t="s">
        <v>271</v>
      </c>
      <c r="AB43" s="35">
        <f t="shared" si="7"/>
        <v>3.9750000000000008E-2</v>
      </c>
      <c r="AC43" s="36"/>
      <c r="AD43" s="36"/>
    </row>
    <row r="44" spans="2:30" s="29" customFormat="1" ht="56.25" customHeight="1" x14ac:dyDescent="0.25">
      <c r="B44" s="38"/>
      <c r="C44" s="39"/>
      <c r="D44" s="38"/>
      <c r="E44" s="38"/>
      <c r="F44" s="38"/>
      <c r="G44" s="38"/>
      <c r="H44" s="38"/>
      <c r="I44" s="38"/>
      <c r="J44" s="38"/>
      <c r="K44" s="38"/>
      <c r="L44" s="47">
        <f>SUM(L36:L43)</f>
        <v>0.99999999999999989</v>
      </c>
      <c r="M44" s="37"/>
      <c r="N44" s="33"/>
      <c r="O44" s="41"/>
      <c r="P44" s="33"/>
      <c r="Q44" s="41"/>
      <c r="R44" s="42"/>
      <c r="S44" s="43"/>
      <c r="T44" s="48">
        <f>SUM(T36:T43)</f>
        <v>430702375</v>
      </c>
      <c r="U44" s="48">
        <f t="shared" ref="U44:W44" si="8">SUM(U36:U43)</f>
        <v>1076755937</v>
      </c>
      <c r="V44" s="48">
        <f t="shared" si="8"/>
        <v>1938160684</v>
      </c>
      <c r="W44" s="48">
        <f t="shared" si="8"/>
        <v>2153511871</v>
      </c>
      <c r="X44" s="49">
        <f>SUM(X36:X43)</f>
        <v>2153585991</v>
      </c>
      <c r="Y44" s="49">
        <f>SUM(Y36:Y43)</f>
        <v>1854326861</v>
      </c>
      <c r="Z44" s="35"/>
      <c r="AA44" s="35"/>
      <c r="AB44" s="45">
        <f>SUM(AB36:AB43)</f>
        <v>0.79500000000000015</v>
      </c>
      <c r="AC44" s="36"/>
      <c r="AD44" s="36"/>
    </row>
    <row r="45" spans="2:30" s="29" customFormat="1" ht="56.25" customHeight="1" x14ac:dyDescent="0.25">
      <c r="B45" s="50" t="s">
        <v>29</v>
      </c>
      <c r="C45" s="51"/>
      <c r="D45" s="52"/>
      <c r="E45" s="52"/>
      <c r="F45" s="52"/>
      <c r="G45" s="52"/>
      <c r="H45" s="52"/>
      <c r="I45" s="52"/>
      <c r="J45" s="52"/>
      <c r="K45" s="52"/>
      <c r="L45" s="52"/>
      <c r="M45" s="53"/>
      <c r="N45" s="52"/>
      <c r="O45" s="53"/>
      <c r="P45" s="52"/>
      <c r="Q45" s="53"/>
      <c r="R45" s="67">
        <f>SUM(R14:R44)</f>
        <v>8200000000</v>
      </c>
      <c r="S45" s="67">
        <f>SUM(S14:S44)</f>
        <v>8200000000</v>
      </c>
      <c r="T45" s="54"/>
      <c r="U45" s="54"/>
      <c r="V45" s="54"/>
      <c r="W45" s="54"/>
      <c r="X45" s="54">
        <f>+X23+X33+X44</f>
        <v>8200000000</v>
      </c>
      <c r="Y45" s="54">
        <f>+Y23+Y33+Y44</f>
        <v>6952627664</v>
      </c>
      <c r="Z45" s="54"/>
      <c r="AA45" s="55"/>
      <c r="AB45" s="55"/>
      <c r="AC45" s="55"/>
      <c r="AD45" s="55"/>
    </row>
    <row r="46" spans="2:30" s="29" customFormat="1" ht="40.5" customHeight="1" x14ac:dyDescent="0.25">
      <c r="B46" s="56" t="s">
        <v>28</v>
      </c>
      <c r="C46" s="124" t="s">
        <v>209</v>
      </c>
      <c r="D46" s="124"/>
      <c r="E46" s="124"/>
      <c r="F46" s="124"/>
      <c r="G46" s="124"/>
      <c r="H46" s="124"/>
      <c r="I46" s="124"/>
      <c r="J46" s="124"/>
      <c r="K46" s="124"/>
      <c r="L46" s="124"/>
      <c r="M46" s="124"/>
      <c r="N46" s="124"/>
      <c r="O46" s="124"/>
      <c r="P46" s="124"/>
      <c r="Q46" s="124"/>
      <c r="R46" s="124"/>
      <c r="S46" s="124"/>
      <c r="T46" s="124"/>
      <c r="U46" s="124"/>
      <c r="V46" s="124"/>
      <c r="W46" s="124"/>
      <c r="X46" s="124"/>
      <c r="Y46" s="124"/>
      <c r="Z46" s="57" t="s">
        <v>12</v>
      </c>
      <c r="AA46" s="58">
        <v>2023</v>
      </c>
      <c r="AB46" s="39"/>
      <c r="AC46" s="59" t="s">
        <v>32</v>
      </c>
      <c r="AD46" s="60">
        <v>1200000000</v>
      </c>
    </row>
    <row r="47" spans="2:30" s="29" customFormat="1" ht="37.5" customHeight="1" x14ac:dyDescent="0.25">
      <c r="B47" s="46" t="s">
        <v>0</v>
      </c>
      <c r="C47" s="125" t="s">
        <v>210</v>
      </c>
      <c r="D47" s="126"/>
      <c r="E47" s="126"/>
      <c r="F47" s="126"/>
      <c r="G47" s="126"/>
      <c r="H47" s="126"/>
      <c r="I47" s="126"/>
      <c r="J47" s="126"/>
      <c r="K47" s="126"/>
      <c r="L47" s="126"/>
      <c r="M47" s="126"/>
      <c r="N47" s="126"/>
      <c r="O47" s="126"/>
      <c r="P47" s="126"/>
      <c r="Q47" s="126"/>
      <c r="R47" s="126"/>
      <c r="S47" s="126"/>
      <c r="T47" s="126"/>
      <c r="U47" s="126"/>
      <c r="V47" s="126"/>
      <c r="W47" s="126"/>
      <c r="X47" s="126"/>
      <c r="Y47" s="127"/>
      <c r="Z47" s="57" t="s">
        <v>13</v>
      </c>
      <c r="AA47" s="58" t="s">
        <v>243</v>
      </c>
      <c r="AB47" s="57"/>
      <c r="AC47" s="57"/>
      <c r="AD47" s="61"/>
    </row>
    <row r="48" spans="2:30" s="29" customFormat="1" ht="67.5" customHeight="1" x14ac:dyDescent="0.25">
      <c r="B48" s="46"/>
      <c r="C48" s="113" t="s">
        <v>236</v>
      </c>
      <c r="D48" s="113"/>
      <c r="E48" s="113"/>
      <c r="F48" s="113"/>
      <c r="G48" s="113" t="s">
        <v>237</v>
      </c>
      <c r="H48" s="128"/>
      <c r="I48" s="128"/>
      <c r="J48" s="128"/>
      <c r="K48" s="128"/>
      <c r="L48" s="128"/>
      <c r="M48" s="128"/>
      <c r="N48" s="113" t="s">
        <v>116</v>
      </c>
      <c r="O48" s="117"/>
      <c r="P48" s="117"/>
      <c r="Q48" s="117"/>
      <c r="R48" s="113" t="s">
        <v>235</v>
      </c>
      <c r="S48" s="113"/>
      <c r="T48" s="117"/>
      <c r="U48" s="117"/>
      <c r="V48" s="117"/>
      <c r="W48" s="117"/>
      <c r="X48" s="113" t="s">
        <v>234</v>
      </c>
      <c r="Y48" s="113"/>
      <c r="Z48" s="113" t="s">
        <v>238</v>
      </c>
      <c r="AA48" s="113"/>
      <c r="AB48" s="117"/>
      <c r="AC48" s="46" t="s">
        <v>239</v>
      </c>
      <c r="AD48" s="113" t="s">
        <v>25</v>
      </c>
    </row>
    <row r="49" spans="2:37" s="29" customFormat="1" ht="48" customHeight="1" x14ac:dyDescent="0.25">
      <c r="B49" s="116" t="s">
        <v>1</v>
      </c>
      <c r="C49" s="113" t="s">
        <v>5</v>
      </c>
      <c r="D49" s="113" t="s">
        <v>15</v>
      </c>
      <c r="E49" s="113" t="s">
        <v>6</v>
      </c>
      <c r="F49" s="113" t="s">
        <v>7</v>
      </c>
      <c r="G49" s="113" t="s">
        <v>24</v>
      </c>
      <c r="H49" s="113" t="s">
        <v>3</v>
      </c>
      <c r="I49" s="116" t="s">
        <v>22</v>
      </c>
      <c r="J49" s="113" t="s">
        <v>31</v>
      </c>
      <c r="K49" s="113" t="s">
        <v>4</v>
      </c>
      <c r="L49" s="113" t="s">
        <v>60</v>
      </c>
      <c r="M49" s="116" t="s">
        <v>59</v>
      </c>
      <c r="N49" s="113" t="s">
        <v>61</v>
      </c>
      <c r="O49" s="113" t="s">
        <v>62</v>
      </c>
      <c r="P49" s="113" t="s">
        <v>63</v>
      </c>
      <c r="Q49" s="113" t="s">
        <v>64</v>
      </c>
      <c r="R49" s="116" t="s">
        <v>23</v>
      </c>
      <c r="S49" s="116"/>
      <c r="T49" s="113" t="s">
        <v>71</v>
      </c>
      <c r="U49" s="117"/>
      <c r="V49" s="117"/>
      <c r="W49" s="117"/>
      <c r="X49" s="116" t="s">
        <v>11</v>
      </c>
      <c r="Y49" s="116"/>
      <c r="Z49" s="113" t="s">
        <v>69</v>
      </c>
      <c r="AA49" s="113" t="s">
        <v>244</v>
      </c>
      <c r="AB49" s="113" t="s">
        <v>143</v>
      </c>
      <c r="AC49" s="113" t="s">
        <v>16</v>
      </c>
      <c r="AD49" s="113"/>
    </row>
    <row r="50" spans="2:37" s="29" customFormat="1" ht="60" customHeight="1" x14ac:dyDescent="0.25">
      <c r="B50" s="116"/>
      <c r="C50" s="113"/>
      <c r="D50" s="113"/>
      <c r="E50" s="113"/>
      <c r="F50" s="113"/>
      <c r="G50" s="113"/>
      <c r="H50" s="113"/>
      <c r="I50" s="116"/>
      <c r="J50" s="116"/>
      <c r="K50" s="113"/>
      <c r="L50" s="113"/>
      <c r="M50" s="116"/>
      <c r="N50" s="113"/>
      <c r="O50" s="113"/>
      <c r="P50" s="113"/>
      <c r="Q50" s="113"/>
      <c r="R50" s="46" t="s">
        <v>70</v>
      </c>
      <c r="S50" s="46" t="s">
        <v>21</v>
      </c>
      <c r="T50" s="46" t="s">
        <v>65</v>
      </c>
      <c r="U50" s="46" t="s">
        <v>66</v>
      </c>
      <c r="V50" s="46" t="s">
        <v>67</v>
      </c>
      <c r="W50" s="46" t="s">
        <v>68</v>
      </c>
      <c r="X50" s="46" t="s">
        <v>9</v>
      </c>
      <c r="Y50" s="46" t="s">
        <v>10</v>
      </c>
      <c r="Z50" s="113"/>
      <c r="AA50" s="113"/>
      <c r="AB50" s="113"/>
      <c r="AC50" s="113"/>
      <c r="AD50" s="113"/>
    </row>
    <row r="51" spans="2:37" s="29" customFormat="1" ht="91.5" customHeight="1" x14ac:dyDescent="0.25">
      <c r="B51" s="118" t="s">
        <v>211</v>
      </c>
      <c r="C51" s="129" t="s">
        <v>181</v>
      </c>
      <c r="D51" s="118" t="s">
        <v>212</v>
      </c>
      <c r="E51" s="118" t="s">
        <v>213</v>
      </c>
      <c r="F51" s="118" t="s">
        <v>214</v>
      </c>
      <c r="G51" s="102" t="s">
        <v>215</v>
      </c>
      <c r="H51" s="102" t="s">
        <v>216</v>
      </c>
      <c r="I51" s="102">
        <v>1</v>
      </c>
      <c r="J51" s="102" t="s">
        <v>217</v>
      </c>
      <c r="K51" s="30" t="s">
        <v>147</v>
      </c>
      <c r="L51" s="33">
        <v>0.25</v>
      </c>
      <c r="M51" s="32" t="s">
        <v>218</v>
      </c>
      <c r="N51" s="33">
        <v>0.2</v>
      </c>
      <c r="O51" s="33">
        <v>0.5</v>
      </c>
      <c r="P51" s="33">
        <v>0.9</v>
      </c>
      <c r="Q51" s="33">
        <v>1</v>
      </c>
      <c r="R51" s="66">
        <v>44028791</v>
      </c>
      <c r="S51" s="120">
        <f>SUM(R51:R54)</f>
        <v>659310668</v>
      </c>
      <c r="T51" s="34">
        <f t="shared" ref="T51:W54" si="9">ROUND($R51*N51,0)</f>
        <v>8805758</v>
      </c>
      <c r="U51" s="34">
        <f t="shared" si="9"/>
        <v>22014396</v>
      </c>
      <c r="V51" s="34">
        <f t="shared" si="9"/>
        <v>39625912</v>
      </c>
      <c r="W51" s="34">
        <f t="shared" si="9"/>
        <v>44028791</v>
      </c>
      <c r="X51" s="77">
        <v>44028791</v>
      </c>
      <c r="Y51" s="77">
        <v>44028791</v>
      </c>
      <c r="Z51" s="76">
        <v>1</v>
      </c>
      <c r="AA51" s="75" t="s">
        <v>274</v>
      </c>
      <c r="AB51" s="35">
        <f>L51*Z51</f>
        <v>0.25</v>
      </c>
      <c r="AC51" s="36"/>
      <c r="AD51" s="36"/>
    </row>
    <row r="52" spans="2:37" s="29" customFormat="1" ht="223.5" customHeight="1" x14ac:dyDescent="0.25">
      <c r="B52" s="118"/>
      <c r="C52" s="129"/>
      <c r="D52" s="119"/>
      <c r="E52" s="119"/>
      <c r="F52" s="119"/>
      <c r="G52" s="104"/>
      <c r="H52" s="104"/>
      <c r="I52" s="104"/>
      <c r="J52" s="103"/>
      <c r="K52" s="30" t="s">
        <v>148</v>
      </c>
      <c r="L52" s="33">
        <v>0.25</v>
      </c>
      <c r="M52" s="32" t="s">
        <v>219</v>
      </c>
      <c r="N52" s="33">
        <v>0.2</v>
      </c>
      <c r="O52" s="33">
        <v>0.5</v>
      </c>
      <c r="P52" s="33">
        <v>0.9</v>
      </c>
      <c r="Q52" s="33">
        <v>1</v>
      </c>
      <c r="R52" s="66">
        <v>280138332</v>
      </c>
      <c r="S52" s="120"/>
      <c r="T52" s="34">
        <f t="shared" si="9"/>
        <v>56027666</v>
      </c>
      <c r="U52" s="34">
        <f t="shared" si="9"/>
        <v>140069166</v>
      </c>
      <c r="V52" s="34">
        <f t="shared" si="9"/>
        <v>252124499</v>
      </c>
      <c r="W52" s="34">
        <f t="shared" si="9"/>
        <v>280138332</v>
      </c>
      <c r="X52" s="77">
        <v>280138332</v>
      </c>
      <c r="Y52" s="77">
        <v>206564472</v>
      </c>
      <c r="Z52" s="68">
        <v>0.82299999999999995</v>
      </c>
      <c r="AA52" s="75" t="s">
        <v>275</v>
      </c>
      <c r="AB52" s="35">
        <f t="shared" ref="AB52:AB54" si="10">L52*Z52</f>
        <v>0.20574999999999999</v>
      </c>
      <c r="AC52" s="36"/>
      <c r="AD52" s="36"/>
    </row>
    <row r="53" spans="2:37" s="29" customFormat="1" ht="64.5" customHeight="1" x14ac:dyDescent="0.25">
      <c r="B53" s="118"/>
      <c r="C53" s="129"/>
      <c r="D53" s="119"/>
      <c r="E53" s="119"/>
      <c r="F53" s="119"/>
      <c r="G53" s="118" t="s">
        <v>220</v>
      </c>
      <c r="H53" s="102" t="s">
        <v>216</v>
      </c>
      <c r="I53" s="102">
        <v>2</v>
      </c>
      <c r="J53" s="103"/>
      <c r="K53" s="30" t="s">
        <v>154</v>
      </c>
      <c r="L53" s="33">
        <v>0.25</v>
      </c>
      <c r="M53" s="32" t="s">
        <v>221</v>
      </c>
      <c r="N53" s="33">
        <v>0.2</v>
      </c>
      <c r="O53" s="33">
        <v>0.5</v>
      </c>
      <c r="P53" s="33">
        <v>0.9</v>
      </c>
      <c r="Q53" s="33">
        <v>1</v>
      </c>
      <c r="R53" s="66">
        <v>303462292</v>
      </c>
      <c r="S53" s="120"/>
      <c r="T53" s="34">
        <f t="shared" si="9"/>
        <v>60692458</v>
      </c>
      <c r="U53" s="34">
        <f t="shared" si="9"/>
        <v>151731146</v>
      </c>
      <c r="V53" s="34">
        <f t="shared" si="9"/>
        <v>273116063</v>
      </c>
      <c r="W53" s="34">
        <f t="shared" si="9"/>
        <v>303462292</v>
      </c>
      <c r="X53" s="77">
        <v>303462292</v>
      </c>
      <c r="Y53" s="77">
        <v>251211163</v>
      </c>
      <c r="Z53" s="76">
        <v>1</v>
      </c>
      <c r="AA53" s="75" t="s">
        <v>276</v>
      </c>
      <c r="AB53" s="35">
        <f t="shared" si="10"/>
        <v>0.25</v>
      </c>
      <c r="AC53" s="36"/>
      <c r="AD53" s="36"/>
    </row>
    <row r="54" spans="2:37" s="29" customFormat="1" ht="118.5" customHeight="1" x14ac:dyDescent="0.25">
      <c r="B54" s="118"/>
      <c r="C54" s="129"/>
      <c r="D54" s="119"/>
      <c r="E54" s="119"/>
      <c r="F54" s="119"/>
      <c r="G54" s="118"/>
      <c r="H54" s="104"/>
      <c r="I54" s="104"/>
      <c r="J54" s="104"/>
      <c r="K54" s="30" t="s">
        <v>155</v>
      </c>
      <c r="L54" s="33">
        <v>0.25</v>
      </c>
      <c r="M54" s="37" t="s">
        <v>222</v>
      </c>
      <c r="N54" s="33">
        <v>0.2</v>
      </c>
      <c r="O54" s="33">
        <v>0.5</v>
      </c>
      <c r="P54" s="33">
        <v>0.9</v>
      </c>
      <c r="Q54" s="33">
        <v>1</v>
      </c>
      <c r="R54" s="66">
        <v>31681253</v>
      </c>
      <c r="S54" s="120"/>
      <c r="T54" s="34">
        <f t="shared" si="9"/>
        <v>6336251</v>
      </c>
      <c r="U54" s="34">
        <f t="shared" si="9"/>
        <v>15840627</v>
      </c>
      <c r="V54" s="34">
        <f t="shared" si="9"/>
        <v>28513128</v>
      </c>
      <c r="W54" s="34">
        <f t="shared" si="9"/>
        <v>31681253</v>
      </c>
      <c r="X54" s="77">
        <v>31681253</v>
      </c>
      <c r="Y54" s="77">
        <v>6535494</v>
      </c>
      <c r="Z54" s="68">
        <v>0.82299999999999995</v>
      </c>
      <c r="AA54" s="75" t="s">
        <v>277</v>
      </c>
      <c r="AB54" s="35">
        <f t="shared" si="10"/>
        <v>0.20574999999999999</v>
      </c>
      <c r="AC54" s="36"/>
      <c r="AD54" s="36"/>
    </row>
    <row r="55" spans="2:37" s="29" customFormat="1" ht="56.25" customHeight="1" x14ac:dyDescent="0.25">
      <c r="B55" s="38"/>
      <c r="C55" s="39"/>
      <c r="D55" s="38"/>
      <c r="E55" s="38"/>
      <c r="F55" s="38"/>
      <c r="G55" s="38"/>
      <c r="H55" s="38"/>
      <c r="I55" s="38"/>
      <c r="J55" s="38"/>
      <c r="K55" s="38"/>
      <c r="L55" s="47">
        <f>SUM(L51:L54)</f>
        <v>1</v>
      </c>
      <c r="M55" s="37"/>
      <c r="N55" s="33"/>
      <c r="O55" s="41"/>
      <c r="P55" s="33"/>
      <c r="Q55" s="41"/>
      <c r="R55" s="42"/>
      <c r="S55" s="43"/>
      <c r="T55" s="48">
        <f>SUM(T51:T54)</f>
        <v>131862133</v>
      </c>
      <c r="U55" s="48">
        <f t="shared" ref="U55:W55" si="11">SUM(U51:U54)</f>
        <v>329655335</v>
      </c>
      <c r="V55" s="48">
        <f t="shared" si="11"/>
        <v>593379602</v>
      </c>
      <c r="W55" s="48">
        <f t="shared" si="11"/>
        <v>659310668</v>
      </c>
      <c r="X55" s="49">
        <f>SUM(X51:X54)</f>
        <v>659310668</v>
      </c>
      <c r="Y55" s="49">
        <f>SUM(Y51:Y54)</f>
        <v>508339920</v>
      </c>
      <c r="Z55" s="35"/>
      <c r="AA55" s="35"/>
      <c r="AB55" s="45">
        <f>SUM(AB51:AB54)</f>
        <v>0.91149999999999998</v>
      </c>
      <c r="AC55" s="36"/>
      <c r="AD55" s="36"/>
    </row>
    <row r="56" spans="2:37" s="29" customFormat="1" ht="33.75" customHeight="1" x14ac:dyDescent="0.25">
      <c r="B56" s="116" t="s">
        <v>19</v>
      </c>
      <c r="C56" s="113" t="s">
        <v>5</v>
      </c>
      <c r="D56" s="113" t="s">
        <v>15</v>
      </c>
      <c r="E56" s="113" t="s">
        <v>6</v>
      </c>
      <c r="F56" s="113" t="s">
        <v>7</v>
      </c>
      <c r="G56" s="113" t="s">
        <v>24</v>
      </c>
      <c r="H56" s="113" t="s">
        <v>3</v>
      </c>
      <c r="I56" s="116" t="s">
        <v>22</v>
      </c>
      <c r="J56" s="113" t="s">
        <v>31</v>
      </c>
      <c r="K56" s="113" t="s">
        <v>4</v>
      </c>
      <c r="L56" s="113" t="s">
        <v>60</v>
      </c>
      <c r="M56" s="116" t="s">
        <v>2</v>
      </c>
      <c r="N56" s="113" t="s">
        <v>61</v>
      </c>
      <c r="O56" s="113" t="s">
        <v>62</v>
      </c>
      <c r="P56" s="113" t="s">
        <v>63</v>
      </c>
      <c r="Q56" s="113" t="s">
        <v>64</v>
      </c>
      <c r="R56" s="116" t="s">
        <v>23</v>
      </c>
      <c r="S56" s="116"/>
      <c r="T56" s="113" t="s">
        <v>71</v>
      </c>
      <c r="U56" s="117"/>
      <c r="V56" s="117"/>
      <c r="W56" s="117"/>
      <c r="X56" s="116" t="s">
        <v>11</v>
      </c>
      <c r="Y56" s="116"/>
      <c r="Z56" s="113" t="s">
        <v>69</v>
      </c>
      <c r="AA56" s="113" t="s">
        <v>245</v>
      </c>
      <c r="AB56" s="113" t="s">
        <v>143</v>
      </c>
      <c r="AC56" s="113" t="s">
        <v>16</v>
      </c>
      <c r="AD56" s="114" t="s">
        <v>25</v>
      </c>
    </row>
    <row r="57" spans="2:37" s="29" customFormat="1" ht="70.5" customHeight="1" x14ac:dyDescent="0.25">
      <c r="B57" s="116"/>
      <c r="C57" s="113"/>
      <c r="D57" s="113"/>
      <c r="E57" s="113"/>
      <c r="F57" s="113"/>
      <c r="G57" s="113"/>
      <c r="H57" s="113"/>
      <c r="I57" s="116"/>
      <c r="J57" s="116"/>
      <c r="K57" s="113"/>
      <c r="L57" s="113"/>
      <c r="M57" s="116"/>
      <c r="N57" s="113"/>
      <c r="O57" s="113"/>
      <c r="P57" s="113"/>
      <c r="Q57" s="113"/>
      <c r="R57" s="46" t="s">
        <v>70</v>
      </c>
      <c r="S57" s="46" t="s">
        <v>21</v>
      </c>
      <c r="T57" s="46" t="s">
        <v>65</v>
      </c>
      <c r="U57" s="46" t="s">
        <v>66</v>
      </c>
      <c r="V57" s="46" t="s">
        <v>67</v>
      </c>
      <c r="W57" s="46" t="s">
        <v>68</v>
      </c>
      <c r="X57" s="46" t="s">
        <v>9</v>
      </c>
      <c r="Y57" s="46" t="s">
        <v>10</v>
      </c>
      <c r="Z57" s="113"/>
      <c r="AA57" s="113"/>
      <c r="AB57" s="113"/>
      <c r="AC57" s="113"/>
      <c r="AD57" s="115"/>
    </row>
    <row r="58" spans="2:37" s="29" customFormat="1" ht="141.75" customHeight="1" x14ac:dyDescent="0.25">
      <c r="B58" s="118" t="s">
        <v>223</v>
      </c>
      <c r="C58" s="129" t="s">
        <v>181</v>
      </c>
      <c r="D58" s="118" t="s">
        <v>212</v>
      </c>
      <c r="E58" s="102" t="s">
        <v>213</v>
      </c>
      <c r="F58" s="102" t="s">
        <v>214</v>
      </c>
      <c r="G58" s="118" t="s">
        <v>224</v>
      </c>
      <c r="H58" s="102" t="s">
        <v>216</v>
      </c>
      <c r="I58" s="102">
        <v>1</v>
      </c>
      <c r="J58" s="102" t="s">
        <v>225</v>
      </c>
      <c r="K58" s="30" t="s">
        <v>226</v>
      </c>
      <c r="L58" s="33">
        <v>0.25</v>
      </c>
      <c r="M58" s="32" t="s">
        <v>227</v>
      </c>
      <c r="N58" s="33">
        <v>0.2</v>
      </c>
      <c r="O58" s="33">
        <v>0.5</v>
      </c>
      <c r="P58" s="33">
        <v>0.9</v>
      </c>
      <c r="Q58" s="33">
        <v>1</v>
      </c>
      <c r="R58" s="66">
        <v>144000000</v>
      </c>
      <c r="S58" s="120">
        <f>SUM(R58:R61)</f>
        <v>540689332</v>
      </c>
      <c r="T58" s="34">
        <f t="shared" ref="T58:W61" si="12">ROUND($R58*N58,0)</f>
        <v>28800000</v>
      </c>
      <c r="U58" s="34">
        <f t="shared" si="12"/>
        <v>72000000</v>
      </c>
      <c r="V58" s="34">
        <f t="shared" si="12"/>
        <v>129600000</v>
      </c>
      <c r="W58" s="34">
        <f t="shared" si="12"/>
        <v>144000000</v>
      </c>
      <c r="X58" s="77">
        <v>144000000</v>
      </c>
      <c r="Y58" s="77">
        <v>49661177</v>
      </c>
      <c r="Z58" s="76">
        <v>1</v>
      </c>
      <c r="AA58" s="75" t="s">
        <v>278</v>
      </c>
      <c r="AB58" s="35">
        <f>L58*Z58</f>
        <v>0.25</v>
      </c>
      <c r="AC58" s="36"/>
      <c r="AD58" s="36"/>
    </row>
    <row r="59" spans="2:37" s="29" customFormat="1" ht="54" customHeight="1" x14ac:dyDescent="0.25">
      <c r="B59" s="118"/>
      <c r="C59" s="129"/>
      <c r="D59" s="119"/>
      <c r="E59" s="103"/>
      <c r="F59" s="103"/>
      <c r="G59" s="118"/>
      <c r="H59" s="104"/>
      <c r="I59" s="104"/>
      <c r="J59" s="103"/>
      <c r="K59" s="30" t="s">
        <v>164</v>
      </c>
      <c r="L59" s="33">
        <v>0.25</v>
      </c>
      <c r="M59" s="32" t="s">
        <v>228</v>
      </c>
      <c r="N59" s="33">
        <v>0.2</v>
      </c>
      <c r="O59" s="33">
        <v>0.5</v>
      </c>
      <c r="P59" s="33">
        <v>0.9</v>
      </c>
      <c r="Q59" s="33">
        <v>1</v>
      </c>
      <c r="R59" s="66">
        <v>117607083</v>
      </c>
      <c r="S59" s="120"/>
      <c r="T59" s="34">
        <f t="shared" si="12"/>
        <v>23521417</v>
      </c>
      <c r="U59" s="34">
        <f t="shared" si="12"/>
        <v>58803542</v>
      </c>
      <c r="V59" s="34">
        <f t="shared" si="12"/>
        <v>105846375</v>
      </c>
      <c r="W59" s="34">
        <f t="shared" si="12"/>
        <v>117607083</v>
      </c>
      <c r="X59" s="77">
        <v>117607083</v>
      </c>
      <c r="Y59" s="77">
        <v>35483232</v>
      </c>
      <c r="Z59" s="76">
        <v>1</v>
      </c>
      <c r="AA59" s="75" t="s">
        <v>279</v>
      </c>
      <c r="AB59" s="35">
        <f t="shared" ref="AB59:AB61" si="13">L59*Z59</f>
        <v>0.25</v>
      </c>
      <c r="AC59" s="36"/>
      <c r="AD59" s="36"/>
    </row>
    <row r="60" spans="2:37" s="29" customFormat="1" ht="191.25" customHeight="1" x14ac:dyDescent="0.25">
      <c r="B60" s="118"/>
      <c r="C60" s="129"/>
      <c r="D60" s="119"/>
      <c r="E60" s="103"/>
      <c r="F60" s="103"/>
      <c r="G60" s="118" t="s">
        <v>229</v>
      </c>
      <c r="H60" s="102" t="s">
        <v>216</v>
      </c>
      <c r="I60" s="102">
        <v>1</v>
      </c>
      <c r="J60" s="103"/>
      <c r="K60" s="30" t="s">
        <v>173</v>
      </c>
      <c r="L60" s="33">
        <v>0.25</v>
      </c>
      <c r="M60" s="32" t="s">
        <v>230</v>
      </c>
      <c r="N60" s="33">
        <v>0.2</v>
      </c>
      <c r="O60" s="33">
        <v>0.5</v>
      </c>
      <c r="P60" s="33">
        <v>0.9</v>
      </c>
      <c r="Q60" s="33">
        <v>1</v>
      </c>
      <c r="R60" s="66">
        <v>98607406</v>
      </c>
      <c r="S60" s="120"/>
      <c r="T60" s="34">
        <f t="shared" si="12"/>
        <v>19721481</v>
      </c>
      <c r="U60" s="34">
        <f t="shared" si="12"/>
        <v>49303703</v>
      </c>
      <c r="V60" s="34">
        <f t="shared" si="12"/>
        <v>88746665</v>
      </c>
      <c r="W60" s="34">
        <f t="shared" si="12"/>
        <v>98607406</v>
      </c>
      <c r="X60" s="77">
        <v>98607406</v>
      </c>
      <c r="Y60" s="77">
        <v>30144734</v>
      </c>
      <c r="Z60" s="76">
        <v>1</v>
      </c>
      <c r="AA60" s="75" t="s">
        <v>280</v>
      </c>
      <c r="AB60" s="35">
        <f t="shared" si="13"/>
        <v>0.25</v>
      </c>
      <c r="AC60" s="36"/>
      <c r="AD60" s="36"/>
    </row>
    <row r="61" spans="2:37" s="29" customFormat="1" ht="93.95" customHeight="1" x14ac:dyDescent="0.25">
      <c r="B61" s="118"/>
      <c r="C61" s="129"/>
      <c r="D61" s="119"/>
      <c r="E61" s="104"/>
      <c r="F61" s="104"/>
      <c r="G61" s="118"/>
      <c r="H61" s="104"/>
      <c r="I61" s="104"/>
      <c r="J61" s="104"/>
      <c r="K61" s="30" t="s">
        <v>175</v>
      </c>
      <c r="L61" s="33">
        <v>0.25</v>
      </c>
      <c r="M61" s="37" t="s">
        <v>231</v>
      </c>
      <c r="N61" s="33">
        <v>0.2</v>
      </c>
      <c r="O61" s="33">
        <v>0.5</v>
      </c>
      <c r="P61" s="33">
        <v>0.9</v>
      </c>
      <c r="Q61" s="33">
        <v>1</v>
      </c>
      <c r="R61" s="66">
        <v>180474843</v>
      </c>
      <c r="S61" s="120"/>
      <c r="T61" s="34">
        <f t="shared" si="12"/>
        <v>36094969</v>
      </c>
      <c r="U61" s="34">
        <f t="shared" si="12"/>
        <v>90237422</v>
      </c>
      <c r="V61" s="34">
        <f t="shared" si="12"/>
        <v>162427359</v>
      </c>
      <c r="W61" s="34">
        <f t="shared" si="12"/>
        <v>180474843</v>
      </c>
      <c r="X61" s="77">
        <v>180474843</v>
      </c>
      <c r="Y61" s="77">
        <v>131287723</v>
      </c>
      <c r="Z61" s="68">
        <v>0.82299999999999995</v>
      </c>
      <c r="AA61" s="75" t="s">
        <v>281</v>
      </c>
      <c r="AB61" s="35">
        <f t="shared" si="13"/>
        <v>0.20574999999999999</v>
      </c>
      <c r="AC61" s="36"/>
      <c r="AD61" s="36"/>
    </row>
    <row r="62" spans="2:37" s="29" customFormat="1" ht="56.25" customHeight="1" x14ac:dyDescent="0.25">
      <c r="B62" s="38"/>
      <c r="C62" s="39"/>
      <c r="D62" s="38"/>
      <c r="E62" s="38"/>
      <c r="F62" s="38"/>
      <c r="G62" s="38"/>
      <c r="H62" s="38"/>
      <c r="I62" s="38"/>
      <c r="J62" s="38"/>
      <c r="K62" s="38"/>
      <c r="L62" s="47">
        <f>SUM(L58:L61)</f>
        <v>1</v>
      </c>
      <c r="M62" s="37"/>
      <c r="N62" s="33"/>
      <c r="O62" s="41"/>
      <c r="P62" s="33"/>
      <c r="Q62" s="41"/>
      <c r="R62" s="42"/>
      <c r="S62" s="43"/>
      <c r="T62" s="48">
        <f>SUM(T58:T61)</f>
        <v>108137867</v>
      </c>
      <c r="U62" s="48">
        <f t="shared" ref="U62:W62" si="14">SUM(U58:U61)</f>
        <v>270344667</v>
      </c>
      <c r="V62" s="48">
        <f t="shared" si="14"/>
        <v>486620399</v>
      </c>
      <c r="W62" s="48">
        <f t="shared" si="14"/>
        <v>540689332</v>
      </c>
      <c r="X62" s="49">
        <f>SUM(X58:X61)</f>
        <v>540689332</v>
      </c>
      <c r="Y62" s="49">
        <f>SUM(Y58:Y61)</f>
        <v>246576866</v>
      </c>
      <c r="Z62" s="35"/>
      <c r="AA62" s="35"/>
      <c r="AB62" s="45">
        <f>SUM(AB58:AB61)</f>
        <v>0.95574999999999999</v>
      </c>
      <c r="AC62" s="36"/>
      <c r="AD62" s="36"/>
    </row>
    <row r="63" spans="2:37" s="29" customFormat="1" ht="56.25" customHeight="1" x14ac:dyDescent="0.25">
      <c r="B63" s="50" t="s">
        <v>30</v>
      </c>
      <c r="C63" s="51"/>
      <c r="D63" s="52"/>
      <c r="E63" s="52"/>
      <c r="F63" s="52"/>
      <c r="G63" s="52"/>
      <c r="H63" s="52"/>
      <c r="I63" s="52"/>
      <c r="J63" s="52"/>
      <c r="K63" s="52"/>
      <c r="L63" s="52"/>
      <c r="M63" s="53"/>
      <c r="N63" s="52"/>
      <c r="O63" s="53"/>
      <c r="P63" s="52"/>
      <c r="Q63" s="53"/>
      <c r="R63" s="67">
        <f>SUM(R51:R62)</f>
        <v>1200000000</v>
      </c>
      <c r="S63" s="67">
        <f>SUM(S51:S62)</f>
        <v>1200000000</v>
      </c>
      <c r="T63" s="54"/>
      <c r="U63" s="54"/>
      <c r="V63" s="54"/>
      <c r="W63" s="54"/>
      <c r="X63" s="54">
        <f>+X55+X62</f>
        <v>1200000000</v>
      </c>
      <c r="Y63" s="54">
        <f>+Y55+Y62</f>
        <v>754916786</v>
      </c>
      <c r="Z63" s="54"/>
      <c r="AA63" s="55"/>
      <c r="AB63" s="55"/>
      <c r="AC63" s="55"/>
      <c r="AD63" s="55"/>
    </row>
    <row r="64" spans="2:37" s="29" customFormat="1" x14ac:dyDescent="0.25">
      <c r="B64" s="130" t="s">
        <v>242</v>
      </c>
      <c r="C64" s="130"/>
      <c r="D64" s="130"/>
      <c r="R64" s="62"/>
      <c r="AC64" s="63"/>
      <c r="AD64" s="63"/>
      <c r="AE64" s="63"/>
      <c r="AF64" s="63"/>
      <c r="AG64" s="63"/>
      <c r="AH64" s="63"/>
      <c r="AI64" s="63"/>
      <c r="AJ64" s="63"/>
      <c r="AK64" s="63"/>
    </row>
    <row r="65" spans="29:37" x14ac:dyDescent="0.25">
      <c r="AC65" s="23"/>
      <c r="AD65" s="23"/>
      <c r="AE65" s="23"/>
      <c r="AF65" s="23"/>
      <c r="AG65" s="23"/>
      <c r="AH65" s="23"/>
      <c r="AI65" s="23"/>
      <c r="AJ65" s="23"/>
      <c r="AK65" s="23"/>
    </row>
    <row r="66" spans="29:37" x14ac:dyDescent="0.25">
      <c r="AC66" s="23"/>
      <c r="AD66" s="23"/>
      <c r="AE66" s="23"/>
      <c r="AF66" s="23"/>
      <c r="AG66" s="23"/>
      <c r="AH66" s="23"/>
      <c r="AI66" s="23"/>
      <c r="AJ66" s="23"/>
      <c r="AK66" s="23"/>
    </row>
    <row r="67" spans="29:37" x14ac:dyDescent="0.25">
      <c r="AC67" s="23"/>
      <c r="AD67" s="23"/>
      <c r="AE67" s="23"/>
      <c r="AF67" s="23"/>
      <c r="AG67" s="23"/>
      <c r="AH67" s="23"/>
      <c r="AI67" s="23"/>
      <c r="AJ67" s="23"/>
      <c r="AK67" s="23"/>
    </row>
    <row r="68" spans="29:37" x14ac:dyDescent="0.25">
      <c r="AC68" s="23"/>
      <c r="AD68" s="23"/>
      <c r="AE68" s="23"/>
      <c r="AF68" s="23"/>
      <c r="AG68" s="23"/>
      <c r="AH68" s="23"/>
      <c r="AI68" s="23"/>
      <c r="AJ68" s="23"/>
      <c r="AK68" s="23"/>
    </row>
    <row r="69" spans="29:37" x14ac:dyDescent="0.25">
      <c r="AC69" s="23"/>
      <c r="AD69" s="23"/>
      <c r="AE69" s="23"/>
      <c r="AF69" s="23"/>
      <c r="AG69" s="23"/>
      <c r="AH69" s="23"/>
      <c r="AI69" s="23"/>
      <c r="AJ69" s="23"/>
      <c r="AK69" s="23"/>
    </row>
    <row r="70" spans="29:37" x14ac:dyDescent="0.25">
      <c r="AC70" s="23"/>
      <c r="AD70" s="23"/>
      <c r="AE70" s="23"/>
      <c r="AF70" s="23"/>
      <c r="AG70" s="23"/>
      <c r="AH70" s="23"/>
      <c r="AI70" s="23"/>
      <c r="AJ70" s="23"/>
      <c r="AK70" s="23"/>
    </row>
    <row r="71" spans="29:37" x14ac:dyDescent="0.25">
      <c r="AC71" s="23"/>
      <c r="AD71" s="23"/>
      <c r="AE71" s="23"/>
      <c r="AF71" s="23"/>
      <c r="AG71" s="23"/>
      <c r="AH71" s="23"/>
      <c r="AI71" s="23"/>
      <c r="AJ71" s="23"/>
      <c r="AK71" s="23"/>
    </row>
    <row r="72" spans="29:37" x14ac:dyDescent="0.25">
      <c r="AC72" s="23"/>
      <c r="AD72" s="23"/>
      <c r="AE72" s="23"/>
      <c r="AF72" s="23"/>
      <c r="AG72" s="23"/>
      <c r="AH72" s="23"/>
      <c r="AI72" s="23"/>
      <c r="AJ72" s="23"/>
      <c r="AK72" s="23"/>
    </row>
    <row r="73" spans="29:37" x14ac:dyDescent="0.25">
      <c r="AC73" s="23"/>
      <c r="AD73" s="23"/>
      <c r="AE73" s="23"/>
      <c r="AF73" s="23"/>
      <c r="AG73" s="23"/>
      <c r="AH73" s="23"/>
      <c r="AI73" s="23"/>
      <c r="AJ73" s="23"/>
      <c r="AK73" s="23"/>
    </row>
    <row r="74" spans="29:37" x14ac:dyDescent="0.25">
      <c r="AC74" s="23"/>
      <c r="AD74" s="23"/>
      <c r="AE74" s="23"/>
      <c r="AF74" s="23"/>
      <c r="AG74" s="23"/>
      <c r="AH74" s="23"/>
      <c r="AI74" s="23"/>
      <c r="AJ74" s="23"/>
      <c r="AK74" s="23"/>
    </row>
    <row r="75" spans="29:37" x14ac:dyDescent="0.25">
      <c r="AC75" s="23"/>
      <c r="AD75" s="23"/>
      <c r="AE75" s="23"/>
      <c r="AF75" s="23"/>
      <c r="AG75" s="23"/>
      <c r="AH75" s="23"/>
      <c r="AI75" s="23"/>
      <c r="AJ75" s="23"/>
      <c r="AK75" s="23"/>
    </row>
    <row r="76" spans="29:37" x14ac:dyDescent="0.25">
      <c r="AC76" s="23"/>
      <c r="AD76" s="23"/>
      <c r="AE76" s="23"/>
      <c r="AF76" s="23"/>
      <c r="AG76" s="23"/>
      <c r="AH76" s="23"/>
      <c r="AI76" s="23"/>
      <c r="AJ76" s="23"/>
      <c r="AK76" s="23"/>
    </row>
    <row r="77" spans="29:37" x14ac:dyDescent="0.25">
      <c r="AC77" s="23"/>
      <c r="AD77" s="23"/>
      <c r="AE77" s="23"/>
      <c r="AF77" s="23"/>
      <c r="AG77" s="23"/>
      <c r="AH77" s="23"/>
      <c r="AI77" s="23"/>
      <c r="AJ77" s="23"/>
      <c r="AK77" s="23"/>
    </row>
    <row r="78" spans="29:37" x14ac:dyDescent="0.25">
      <c r="AC78" s="23"/>
      <c r="AD78" s="23"/>
      <c r="AE78" s="23"/>
      <c r="AF78" s="23"/>
      <c r="AG78" s="23"/>
      <c r="AH78" s="23"/>
      <c r="AI78" s="23"/>
      <c r="AJ78" s="23"/>
      <c r="AK78" s="23"/>
    </row>
    <row r="79" spans="29:37" x14ac:dyDescent="0.25">
      <c r="AC79" s="23"/>
      <c r="AD79" s="23"/>
      <c r="AE79" s="23"/>
      <c r="AF79" s="23"/>
      <c r="AG79" s="23"/>
      <c r="AH79" s="23"/>
      <c r="AI79" s="23"/>
      <c r="AJ79" s="23"/>
      <c r="AK79" s="23"/>
    </row>
    <row r="80" spans="29:37" x14ac:dyDescent="0.25">
      <c r="AC80" s="23"/>
      <c r="AD80" s="23"/>
      <c r="AE80" s="23"/>
      <c r="AF80" s="23"/>
      <c r="AG80" s="23"/>
      <c r="AH80" s="23"/>
      <c r="AI80" s="23"/>
      <c r="AJ80" s="23"/>
      <c r="AK80" s="23"/>
    </row>
    <row r="81" spans="29:37" x14ac:dyDescent="0.25">
      <c r="AC81" s="23"/>
      <c r="AD81" s="23"/>
      <c r="AE81" s="23"/>
      <c r="AF81" s="23"/>
      <c r="AG81" s="23"/>
      <c r="AH81" s="23"/>
      <c r="AI81" s="23"/>
      <c r="AJ81" s="23"/>
      <c r="AK81" s="23"/>
    </row>
    <row r="82" spans="29:37" x14ac:dyDescent="0.25">
      <c r="AC82" s="23"/>
      <c r="AD82" s="23"/>
      <c r="AE82" s="23"/>
      <c r="AF82" s="23"/>
      <c r="AG82" s="23"/>
      <c r="AH82" s="23"/>
      <c r="AI82" s="23"/>
      <c r="AJ82" s="23"/>
      <c r="AK82" s="23"/>
    </row>
    <row r="83" spans="29:37" x14ac:dyDescent="0.25">
      <c r="AC83" s="23"/>
      <c r="AD83" s="23"/>
      <c r="AE83" s="23"/>
      <c r="AF83" s="23"/>
      <c r="AG83" s="23"/>
      <c r="AH83" s="23"/>
      <c r="AI83" s="23"/>
      <c r="AJ83" s="23"/>
      <c r="AK83" s="23"/>
    </row>
    <row r="84" spans="29:37" x14ac:dyDescent="0.25">
      <c r="AC84" s="23"/>
      <c r="AD84" s="23"/>
      <c r="AE84" s="23"/>
      <c r="AF84" s="23"/>
      <c r="AG84" s="23"/>
      <c r="AH84" s="23"/>
      <c r="AI84" s="23"/>
      <c r="AJ84" s="23"/>
      <c r="AK84" s="23"/>
    </row>
    <row r="85" spans="29:37" x14ac:dyDescent="0.25">
      <c r="AC85" s="23"/>
      <c r="AD85" s="23"/>
      <c r="AE85" s="23"/>
      <c r="AF85" s="23"/>
      <c r="AG85" s="23"/>
      <c r="AH85" s="23"/>
      <c r="AI85" s="23"/>
      <c r="AJ85" s="23"/>
      <c r="AK85" s="23"/>
    </row>
    <row r="86" spans="29:37" x14ac:dyDescent="0.25">
      <c r="AC86" s="23"/>
      <c r="AD86" s="23"/>
      <c r="AE86" s="23"/>
      <c r="AF86" s="23"/>
      <c r="AG86" s="23"/>
      <c r="AH86" s="23"/>
      <c r="AI86" s="23"/>
      <c r="AJ86" s="23"/>
      <c r="AK86" s="23"/>
    </row>
    <row r="87" spans="29:37" x14ac:dyDescent="0.25">
      <c r="AC87" s="23"/>
      <c r="AD87" s="23"/>
      <c r="AE87" s="23"/>
      <c r="AF87" s="23"/>
      <c r="AG87" s="23"/>
      <c r="AH87" s="23"/>
      <c r="AI87" s="23"/>
      <c r="AJ87" s="23"/>
      <c r="AK87" s="23"/>
    </row>
    <row r="88" spans="29:37" x14ac:dyDescent="0.25">
      <c r="AC88" s="23"/>
      <c r="AD88" s="23"/>
      <c r="AE88" s="23"/>
      <c r="AF88" s="23"/>
      <c r="AG88" s="23"/>
      <c r="AH88" s="23"/>
      <c r="AI88" s="23"/>
      <c r="AJ88" s="23"/>
      <c r="AK88" s="23"/>
    </row>
    <row r="89" spans="29:37" x14ac:dyDescent="0.25">
      <c r="AC89" s="23"/>
      <c r="AD89" s="23"/>
      <c r="AE89" s="23"/>
      <c r="AF89" s="23"/>
      <c r="AG89" s="23"/>
      <c r="AH89" s="23"/>
      <c r="AI89" s="23"/>
      <c r="AJ89" s="23"/>
      <c r="AK89" s="23"/>
    </row>
    <row r="90" spans="29:37" x14ac:dyDescent="0.25">
      <c r="AC90" s="23"/>
      <c r="AD90" s="23"/>
      <c r="AE90" s="23"/>
      <c r="AF90" s="23"/>
      <c r="AG90" s="23"/>
      <c r="AH90" s="23"/>
      <c r="AI90" s="23"/>
      <c r="AJ90" s="23"/>
      <c r="AK90" s="23"/>
    </row>
    <row r="91" spans="29:37" x14ac:dyDescent="0.25">
      <c r="AC91" s="23"/>
      <c r="AD91" s="23"/>
      <c r="AE91" s="23"/>
      <c r="AF91" s="23"/>
      <c r="AG91" s="23"/>
      <c r="AH91" s="23"/>
      <c r="AI91" s="23"/>
      <c r="AJ91" s="23"/>
      <c r="AK91" s="23"/>
    </row>
    <row r="92" spans="29:37" x14ac:dyDescent="0.25">
      <c r="AC92" s="23"/>
      <c r="AD92" s="23"/>
      <c r="AE92" s="23"/>
      <c r="AF92" s="23"/>
      <c r="AG92" s="23"/>
      <c r="AH92" s="23"/>
      <c r="AI92" s="23"/>
      <c r="AJ92" s="23"/>
      <c r="AK92" s="23"/>
    </row>
    <row r="93" spans="29:37" x14ac:dyDescent="0.25">
      <c r="AC93" s="23"/>
      <c r="AD93" s="23"/>
      <c r="AE93" s="23"/>
      <c r="AF93" s="23"/>
      <c r="AG93" s="23"/>
      <c r="AH93" s="23"/>
      <c r="AI93" s="23"/>
      <c r="AJ93" s="23"/>
      <c r="AK93" s="23"/>
    </row>
  </sheetData>
  <dataConsolidate/>
  <mergeCells count="222">
    <mergeCell ref="B64:D64"/>
    <mergeCell ref="H58:H59"/>
    <mergeCell ref="I58:I59"/>
    <mergeCell ref="J58:J61"/>
    <mergeCell ref="S58:S61"/>
    <mergeCell ref="G60:G61"/>
    <mergeCell ref="H60:H61"/>
    <mergeCell ref="I60:I61"/>
    <mergeCell ref="B58:B61"/>
    <mergeCell ref="C58:C61"/>
    <mergeCell ref="D58:D61"/>
    <mergeCell ref="E58:E61"/>
    <mergeCell ref="F58:F61"/>
    <mergeCell ref="G58:G59"/>
    <mergeCell ref="X56:Y56"/>
    <mergeCell ref="Z56:Z57"/>
    <mergeCell ref="AA56:AA57"/>
    <mergeCell ref="AB56:AB57"/>
    <mergeCell ref="AC56:AC57"/>
    <mergeCell ref="AD56:AD57"/>
    <mergeCell ref="N56:N57"/>
    <mergeCell ref="O56:O57"/>
    <mergeCell ref="P56:P57"/>
    <mergeCell ref="Q56:Q57"/>
    <mergeCell ref="R56:S56"/>
    <mergeCell ref="T56:W56"/>
    <mergeCell ref="H56:H57"/>
    <mergeCell ref="I56:I57"/>
    <mergeCell ref="J56:J57"/>
    <mergeCell ref="K56:K57"/>
    <mergeCell ref="L56:L57"/>
    <mergeCell ref="M56:M57"/>
    <mergeCell ref="B56:B57"/>
    <mergeCell ref="C56:C57"/>
    <mergeCell ref="D56:D57"/>
    <mergeCell ref="E56:E57"/>
    <mergeCell ref="F56:F57"/>
    <mergeCell ref="G56:G57"/>
    <mergeCell ref="J51:J54"/>
    <mergeCell ref="S51:S54"/>
    <mergeCell ref="G53:G54"/>
    <mergeCell ref="H53:H54"/>
    <mergeCell ref="I53:I54"/>
    <mergeCell ref="AA49:AA50"/>
    <mergeCell ref="AB49:AB50"/>
    <mergeCell ref="AC49:AC50"/>
    <mergeCell ref="R49:S49"/>
    <mergeCell ref="T49:W49"/>
    <mergeCell ref="X49:Y49"/>
    <mergeCell ref="Z49:Z50"/>
    <mergeCell ref="B49:B50"/>
    <mergeCell ref="C49:C50"/>
    <mergeCell ref="D49:D50"/>
    <mergeCell ref="E49:E50"/>
    <mergeCell ref="F49:F50"/>
    <mergeCell ref="G49:G50"/>
    <mergeCell ref="H49:H50"/>
    <mergeCell ref="I49:I50"/>
    <mergeCell ref="B51:B54"/>
    <mergeCell ref="C51:C54"/>
    <mergeCell ref="D51:D54"/>
    <mergeCell ref="E51:E54"/>
    <mergeCell ref="F51:F54"/>
    <mergeCell ref="G51:G52"/>
    <mergeCell ref="H51:H52"/>
    <mergeCell ref="I51:I52"/>
    <mergeCell ref="C46:Y46"/>
    <mergeCell ref="C47:Y47"/>
    <mergeCell ref="C48:F48"/>
    <mergeCell ref="G48:M48"/>
    <mergeCell ref="N48:Q48"/>
    <mergeCell ref="R48:W48"/>
    <mergeCell ref="X48:Y48"/>
    <mergeCell ref="Z48:AB48"/>
    <mergeCell ref="AD48:AD50"/>
    <mergeCell ref="P49:P50"/>
    <mergeCell ref="Q49:Q50"/>
    <mergeCell ref="J49:J50"/>
    <mergeCell ref="K49:K50"/>
    <mergeCell ref="L49:L50"/>
    <mergeCell ref="M49:M50"/>
    <mergeCell ref="N49:N50"/>
    <mergeCell ref="O49:O50"/>
    <mergeCell ref="S36:S43"/>
    <mergeCell ref="G40:G41"/>
    <mergeCell ref="H40:H41"/>
    <mergeCell ref="I40:I41"/>
    <mergeCell ref="J40:J41"/>
    <mergeCell ref="G42:G43"/>
    <mergeCell ref="H42:H43"/>
    <mergeCell ref="I42:I43"/>
    <mergeCell ref="J42:J43"/>
    <mergeCell ref="B36:B43"/>
    <mergeCell ref="C36:C43"/>
    <mergeCell ref="D36:D43"/>
    <mergeCell ref="E36:E43"/>
    <mergeCell ref="F36:F43"/>
    <mergeCell ref="G36:G39"/>
    <mergeCell ref="X34:Y34"/>
    <mergeCell ref="Z34:Z35"/>
    <mergeCell ref="AA34:AA35"/>
    <mergeCell ref="H34:H35"/>
    <mergeCell ref="I34:I35"/>
    <mergeCell ref="J34:J35"/>
    <mergeCell ref="K34:K35"/>
    <mergeCell ref="L34:L35"/>
    <mergeCell ref="M34:M35"/>
    <mergeCell ref="B34:B35"/>
    <mergeCell ref="C34:C35"/>
    <mergeCell ref="D34:D35"/>
    <mergeCell ref="E34:E35"/>
    <mergeCell ref="F34:F35"/>
    <mergeCell ref="G34:G35"/>
    <mergeCell ref="H36:H39"/>
    <mergeCell ref="I36:I39"/>
    <mergeCell ref="J36:J39"/>
    <mergeCell ref="AB34:AB35"/>
    <mergeCell ref="AC34:AC35"/>
    <mergeCell ref="AD34:AD35"/>
    <mergeCell ref="N34:N35"/>
    <mergeCell ref="O34:O35"/>
    <mergeCell ref="P34:P35"/>
    <mergeCell ref="Q34:Q35"/>
    <mergeCell ref="R34:S34"/>
    <mergeCell ref="T34:W34"/>
    <mergeCell ref="H26:H28"/>
    <mergeCell ref="I26:I28"/>
    <mergeCell ref="J26:J32"/>
    <mergeCell ref="S26:S32"/>
    <mergeCell ref="C29:C32"/>
    <mergeCell ref="E29:E32"/>
    <mergeCell ref="F29:F32"/>
    <mergeCell ref="G29:G32"/>
    <mergeCell ref="H29:H32"/>
    <mergeCell ref="I29:I32"/>
    <mergeCell ref="AC24:AC25"/>
    <mergeCell ref="AD24:AD25"/>
    <mergeCell ref="N24:N25"/>
    <mergeCell ref="O24:O25"/>
    <mergeCell ref="P24:P25"/>
    <mergeCell ref="Q24:Q25"/>
    <mergeCell ref="R24:S24"/>
    <mergeCell ref="T24:W24"/>
    <mergeCell ref="B26:B32"/>
    <mergeCell ref="C26:C28"/>
    <mergeCell ref="D26:D32"/>
    <mergeCell ref="E26:E28"/>
    <mergeCell ref="F26:F28"/>
    <mergeCell ref="G26:G28"/>
    <mergeCell ref="X24:Y24"/>
    <mergeCell ref="Z24:Z25"/>
    <mergeCell ref="AA24:AA25"/>
    <mergeCell ref="H24:H25"/>
    <mergeCell ref="I24:I25"/>
    <mergeCell ref="J24:J25"/>
    <mergeCell ref="K24:K25"/>
    <mergeCell ref="L24:L25"/>
    <mergeCell ref="M24:M25"/>
    <mergeCell ref="B24:B25"/>
    <mergeCell ref="S14:S22"/>
    <mergeCell ref="C20:C22"/>
    <mergeCell ref="E20:E22"/>
    <mergeCell ref="F20:F22"/>
    <mergeCell ref="G20:G22"/>
    <mergeCell ref="H20:H22"/>
    <mergeCell ref="I20:I22"/>
    <mergeCell ref="J20:J22"/>
    <mergeCell ref="AB24:AB25"/>
    <mergeCell ref="C24:C25"/>
    <mergeCell ref="D24:D25"/>
    <mergeCell ref="E24:E25"/>
    <mergeCell ref="F24:F25"/>
    <mergeCell ref="G24:G25"/>
    <mergeCell ref="B14:B22"/>
    <mergeCell ref="C14:C19"/>
    <mergeCell ref="D14:D22"/>
    <mergeCell ref="E14:E19"/>
    <mergeCell ref="F14:F19"/>
    <mergeCell ref="G14:G19"/>
    <mergeCell ref="H14:H19"/>
    <mergeCell ref="I14:I19"/>
    <mergeCell ref="Q12:Q13"/>
    <mergeCell ref="K12:K13"/>
    <mergeCell ref="L12:L13"/>
    <mergeCell ref="M12:M13"/>
    <mergeCell ref="N12:N13"/>
    <mergeCell ref="O12:O13"/>
    <mergeCell ref="P12:P13"/>
    <mergeCell ref="J14:J19"/>
    <mergeCell ref="C10:Y10"/>
    <mergeCell ref="C11:F11"/>
    <mergeCell ref="G11:M11"/>
    <mergeCell ref="N11:Q11"/>
    <mergeCell ref="R11:W11"/>
    <mergeCell ref="X11:Y11"/>
    <mergeCell ref="Z11:AB11"/>
    <mergeCell ref="AD11:AD13"/>
    <mergeCell ref="B12:B13"/>
    <mergeCell ref="C12:C13"/>
    <mergeCell ref="D12:D13"/>
    <mergeCell ref="E12:E13"/>
    <mergeCell ref="F12:F13"/>
    <mergeCell ref="G12:G13"/>
    <mergeCell ref="H12:H13"/>
    <mergeCell ref="I12:I13"/>
    <mergeCell ref="J12:J13"/>
    <mergeCell ref="AB12:AB13"/>
    <mergeCell ref="AC12:AC13"/>
    <mergeCell ref="R12:S12"/>
    <mergeCell ref="T12:W12"/>
    <mergeCell ref="X12:Y12"/>
    <mergeCell ref="Z12:Z13"/>
    <mergeCell ref="AA12:AA13"/>
    <mergeCell ref="B4:B5"/>
    <mergeCell ref="C4:Y4"/>
    <mergeCell ref="Z4:AD5"/>
    <mergeCell ref="C5:Y5"/>
    <mergeCell ref="C6:Y6"/>
    <mergeCell ref="Z6:AD6"/>
    <mergeCell ref="B7:AD7"/>
    <mergeCell ref="C8:Y8"/>
    <mergeCell ref="C9:Y9"/>
  </mergeCells>
  <dataValidations disablePrompts="1" count="2">
    <dataValidation type="list" allowBlank="1" showInputMessage="1" showErrorMessage="1" sqref="AB8" xr:uid="{00000000-0002-0000-0100-000000000000}">
      <formula1>$AD$57:$AD$58</formula1>
    </dataValidation>
    <dataValidation type="list" allowBlank="1" showInputMessage="1" showErrorMessage="1" sqref="AB46 AB9" xr:uid="{00000000-0002-0000-0100-000001000000}">
      <formula1>$AD$57:$AD$60</formula1>
    </dataValidation>
  </dataValidations>
  <pageMargins left="0.70866141732283472" right="0.70866141732283472" top="0.74803149606299213" bottom="0.74803149606299213" header="0.31496062992125984" footer="0.31496062992125984"/>
  <pageSetup scale="1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9:C10"/>
  <sheetViews>
    <sheetView workbookViewId="0">
      <selection activeCell="D19" sqref="D19"/>
    </sheetView>
  </sheetViews>
  <sheetFormatPr baseColWidth="10" defaultColWidth="11.5703125" defaultRowHeight="15" x14ac:dyDescent="0.25"/>
  <sheetData>
    <row r="9" spans="3:3" x14ac:dyDescent="0.25">
      <c r="C9" s="1" t="s">
        <v>8</v>
      </c>
    </row>
    <row r="10" spans="3:3" x14ac:dyDescent="0.25">
      <c r="C10"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Estrategias y Metas PND </vt:lpstr>
      <vt:lpstr>Avances a 31 dic 2023</vt:lpstr>
      <vt:lpstr>Hoja1</vt:lpstr>
      <vt:lpstr>'Avances a 31 dic 2023'!Área_de_impresión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David Altuzarra</dc:creator>
  <cp:lastModifiedBy>Yesenia Zambrano</cp:lastModifiedBy>
  <cp:lastPrinted>2016-01-15T13:53:26Z</cp:lastPrinted>
  <dcterms:created xsi:type="dcterms:W3CDTF">2012-11-26T14:41:24Z</dcterms:created>
  <dcterms:modified xsi:type="dcterms:W3CDTF">2024-04-24T18:15:13Z</dcterms:modified>
</cp:coreProperties>
</file>